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</sheets>
  <definedNames>
    <definedName name="_xlnm._FilterDatabase" localSheetId="0" hidden="1">Sheet0!$A$14:$X$14</definedName>
    <definedName name="_xlnm.Print_Area" localSheetId="0">Sheet0!$A$1:$X$49</definedName>
  </definedNames>
  <calcPr calcId="145621"/>
</workbook>
</file>

<file path=xl/calcChain.xml><?xml version="1.0" encoding="utf-8"?>
<calcChain xmlns="http://schemas.openxmlformats.org/spreadsheetml/2006/main">
  <c r="U45" i="1" l="1"/>
  <c r="U41" i="1"/>
  <c r="T41" i="1"/>
  <c r="U40" i="1"/>
  <c r="T49" i="1" l="1"/>
  <c r="U48" i="1"/>
  <c r="U47" i="1"/>
  <c r="U39" i="1"/>
  <c r="U46" i="1"/>
  <c r="U49" i="1" s="1"/>
  <c r="U38" i="1"/>
  <c r="U44" i="1"/>
  <c r="U37" i="1"/>
  <c r="T33" i="1" l="1"/>
  <c r="U33" i="1" s="1"/>
  <c r="T32" i="1"/>
  <c r="U32" i="1" s="1"/>
  <c r="T23" i="1"/>
  <c r="U23" i="1" s="1"/>
  <c r="T22" i="1"/>
  <c r="U22" i="1" s="1"/>
  <c r="T31" i="1" l="1"/>
  <c r="T30" i="1"/>
  <c r="U30" i="1" s="1"/>
  <c r="T29" i="1"/>
  <c r="U29" i="1" s="1"/>
  <c r="T21" i="1"/>
  <c r="U21" i="1" s="1"/>
  <c r="T20" i="1"/>
  <c r="U20" i="1" s="1"/>
  <c r="T19" i="1"/>
  <c r="U19" i="1" s="1"/>
  <c r="U31" i="1" l="1"/>
  <c r="T28" i="1" l="1"/>
  <c r="U28" i="1" s="1"/>
  <c r="T27" i="1"/>
  <c r="T18" i="1"/>
  <c r="U18" i="1" s="1"/>
  <c r="T17" i="1"/>
  <c r="U27" i="1" l="1"/>
  <c r="U34" i="1" s="1"/>
  <c r="T34" i="1"/>
  <c r="U17" i="1"/>
  <c r="U24" i="1" s="1"/>
  <c r="T24" i="1"/>
</calcChain>
</file>

<file path=xl/sharedStrings.xml><?xml version="1.0" encoding="utf-8"?>
<sst xmlns="http://schemas.openxmlformats.org/spreadsheetml/2006/main" count="370" uniqueCount="136">
  <si>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</si>
  <si>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</si>
  <si>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</si>
  <si>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</si>
  <si>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</si>
  <si>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</si>
  <si>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</si>
  <si>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</si>
  <si>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</si>
  <si>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</si>
  <si>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</si>
  <si>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</si>
  <si>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</si>
  <si>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</si>
  <si>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</si>
  <si>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</si>
  <si>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</si>
  <si>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</si>
  <si>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</si>
  <si>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</si>
  <si>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</si>
  <si>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</si>
  <si>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</si>
  <si>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</si>
  <si>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</si>
  <si>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>1. Товары</t>
  </si>
  <si>
    <t xml:space="preserve">               _________________ Рахимов Э.С.</t>
  </si>
  <si>
    <t>Включить следующие позиции:</t>
  </si>
  <si>
    <t>Директор ТОО "Управление технологического транспорта и обслуживания скважин"</t>
  </si>
  <si>
    <t>Код ТРУ</t>
  </si>
  <si>
    <t>Исключить следующие позиции:</t>
  </si>
  <si>
    <t>Итого</t>
  </si>
  <si>
    <t>2570 Т</t>
  </si>
  <si>
    <t>2568-2 Т</t>
  </si>
  <si>
    <t>2569-2 Т</t>
  </si>
  <si>
    <t>2571-2 Т</t>
  </si>
  <si>
    <t>2572-2 Т</t>
  </si>
  <si>
    <t>2573-2 Т</t>
  </si>
  <si>
    <t>2574-2 Т</t>
  </si>
  <si>
    <t>2576-2 Т</t>
  </si>
  <si>
    <t>2577-2 Т</t>
  </si>
  <si>
    <t>2578-2 Т</t>
  </si>
  <si>
    <t>2580-2 Т</t>
  </si>
  <si>
    <t>2581-2 Т</t>
  </si>
  <si>
    <t>2582-2 Т</t>
  </si>
  <si>
    <t>к Приказу №329-П от 03 ноября 2014 года</t>
  </si>
  <si>
    <t>ХVII дополнение и изменение в План закупок товаров, работ и услуг на 2014 год ТОО "Управление технологического транспорта и обслуживания скважин"</t>
  </si>
  <si>
    <t>194-1 Т</t>
  </si>
  <si>
    <t>ТОО "Управление технологического транспорта и обслуживания скважин"</t>
  </si>
  <si>
    <t>27.90.32.00.00.01.06.11.1</t>
  </si>
  <si>
    <t>Плата</t>
  </si>
  <si>
    <t>для сварочного оборудования</t>
  </si>
  <si>
    <t>Плата: печатная схема в комплекте  для сварочного агрегата Ranger 250 с двигателем Kohler</t>
  </si>
  <si>
    <t>ОИ</t>
  </si>
  <si>
    <t>Республика Казахстан, Мангистауская область, г. Актау, 12 микрорайон, здание 74</t>
  </si>
  <si>
    <t>Октябрь-ноябрь 2014 года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</si>
  <si>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</si>
  <si>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DDP</t>
  </si>
  <si>
    <t>60 календарных дней со дня заключения договора</t>
  </si>
  <si>
    <t>авансовый платеж - 0%, оставшаяся часть в течение 30 р.д. с момента подписания акта приема-передачи</t>
  </si>
  <si>
    <t>Штука</t>
  </si>
  <si>
    <t>197-1 Т</t>
  </si>
  <si>
    <t>Плата: печатная схема в комплекте для сварочного агрегата Ranger 250 с двигателем Kohler</t>
  </si>
  <si>
    <t>194-2 Т</t>
  </si>
  <si>
    <t>197-2 Т</t>
  </si>
  <si>
    <t>204-1 Т</t>
  </si>
  <si>
    <t>29.90.32.00.00.01.06.30.1</t>
  </si>
  <si>
    <t>Регулятор</t>
  </si>
  <si>
    <t>Механизм: регулятор  для сварочного агрегата Ranger 250 с двигателем Kohler</t>
  </si>
  <si>
    <t>205-1 Т</t>
  </si>
  <si>
    <t>26.11.21.00.00.11.13.11.1</t>
  </si>
  <si>
    <t>Диодный мост</t>
  </si>
  <si>
    <t>для выпрямления переменного тока</t>
  </si>
  <si>
    <t>Мост: Диодный для сварочного агрегата Ranger 250 с двигателем Kohler</t>
  </si>
  <si>
    <t>213-1 Т</t>
  </si>
  <si>
    <t>27.90.32.00.00.01.06.00.1</t>
  </si>
  <si>
    <t>Резистор</t>
  </si>
  <si>
    <t>Резистор: для сварочного агрегата Ranger 250 с двигателем Kohler</t>
  </si>
  <si>
    <t>204-2 Т</t>
  </si>
  <si>
    <t>205-2 Т</t>
  </si>
  <si>
    <t>213-2 Т</t>
  </si>
  <si>
    <t>Столбцы 1, 19, 20 и 21</t>
  </si>
  <si>
    <t>1307 Т</t>
  </si>
  <si>
    <t>27.33.11.00.00.03.20.20.1</t>
  </si>
  <si>
    <t>Выключатель</t>
  </si>
  <si>
    <t>одноклавишный, наружней установки</t>
  </si>
  <si>
    <t>Выключатель С 16-184 одноклавишный наруж</t>
  </si>
  <si>
    <t>ЦПЭ</t>
  </si>
  <si>
    <t>Июль-август 2014 года</t>
  </si>
  <si>
    <t>Мангистауская область, г.Актау, база МТС АО "Каражанбасмунай"</t>
  </si>
  <si>
    <t>30 календарных дней со дня заключения договора</t>
  </si>
  <si>
    <t>1325 Т</t>
  </si>
  <si>
    <t>27.11.50.00.00.00.03.20.1</t>
  </si>
  <si>
    <t>Элементы балластные для газоразрядных ламп</t>
  </si>
  <si>
    <t>Элементы газоразрядных ламп</t>
  </si>
  <si>
    <t>Прожекторный балласт ДНаТ 400Вт.</t>
  </si>
  <si>
    <t>Республика Казахстан, Мангистауская область, г. Актау, База МТС АО "Каражанбасмунай"</t>
  </si>
  <si>
    <t>1307-1 Т</t>
  </si>
  <si>
    <t>1325-1 Т</t>
  </si>
  <si>
    <t>141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</si>
  <si>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</si>
  <si>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</si>
  <si>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</si>
  <si>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Организация текущего ремонта бурового оборудования</t>
  </si>
  <si>
    <t>Март 2014 года</t>
  </si>
  <si>
    <t>Республика Казахстан, г.Алматы</t>
  </si>
  <si>
    <t>Март, октябрь 2014 года</t>
  </si>
  <si>
    <t>Оплата по факту оказания услуг</t>
  </si>
  <si>
    <t>3. Услуги</t>
  </si>
  <si>
    <t>141-1 У</t>
  </si>
  <si>
    <t>Ноябрь-декабрь 2014 года</t>
  </si>
  <si>
    <t>142 У</t>
  </si>
  <si>
    <t xml:space="preserve">Обучение контролю за скважиной «Well control school» </t>
  </si>
  <si>
    <t>Май-июнь 2014 года</t>
  </si>
  <si>
    <t>Республика Казахстан, Мангистауская область, г.Актау</t>
  </si>
  <si>
    <t>Июнь 2014 года</t>
  </si>
  <si>
    <t>Исключена</t>
  </si>
  <si>
    <t>Управление скважиной при роторном бурении (IWCF)</t>
  </si>
  <si>
    <t>163 У</t>
  </si>
  <si>
    <t>Изменения требований в сфере регулирования выбросов и поглощений парниковых газов</t>
  </si>
  <si>
    <t>Август-сентябрь 2014 года</t>
  </si>
  <si>
    <t>Сентябрь-ноябрь 2014 года</t>
  </si>
  <si>
    <t>Производственный экологический контроль и мониторинг на предприятии</t>
  </si>
  <si>
    <t>Ноябрь 2014 года</t>
  </si>
  <si>
    <t>Система мотивации в международных компаниях</t>
  </si>
  <si>
    <t>Китайская Народная Республика, г.Гонконг</t>
  </si>
  <si>
    <t>Столбцы 1, 11 и 14</t>
  </si>
  <si>
    <t>Столбцы 1, 7 и 11</t>
  </si>
  <si>
    <t>261 У</t>
  </si>
  <si>
    <t>Эффективное управление организацией в условиях нестабильности</t>
  </si>
  <si>
    <t>Октябрь 2014 года</t>
  </si>
  <si>
    <t>Столбцы 1, 20 и 21</t>
  </si>
  <si>
    <t>261-1 У</t>
  </si>
  <si>
    <t>271 У</t>
  </si>
  <si>
    <t>272 У</t>
  </si>
  <si>
    <t>273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</si>
</sst>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 ;\-#,##0.00\ "/>
    <numFmt numFmtId="165" formatCode="_-* #,##0_р_._-;\-* #,##0_р_._-;_-* &quot;-&quot;??_р_._-;_-@_-"/>
    <numFmt numFmtId="166" formatCode="dd/mm/yyyy;@"/>
  </numFmts>
  <fonts count="3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6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10" fillId="2" borderId="1"/>
    <xf numFmtId="0" fontId="27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32" fillId="2" borderId="1"/>
    <xf numFmtId="0" fontId="29" fillId="2" borderId="1"/>
    <xf numFmtId="0" fontId="6" fillId="2" borderId="1"/>
    <xf numFmtId="43" fontId="5" fillId="2" borderId="1" applyFont="0" applyFill="0" applyBorder="0" applyAlignment="0" applyProtection="0"/>
    <xf numFmtId="0" fontId="32" fillId="2" borderId="1"/>
    <xf numFmtId="0" fontId="32" fillId="2" borderId="1"/>
    <xf numFmtId="0" fontId="27" fillId="2" borderId="1"/>
    <xf numFmtId="0" fontId="26" fillId="2" borderId="1"/>
    <xf numFmtId="0" fontId="4" fillId="2" borderId="1"/>
    <xf numFmtId="0" fontId="34" fillId="2" borderId="1"/>
    <xf numFmtId="0" fontId="33" fillId="2" borderId="1"/>
    <xf numFmtId="0" fontId="3" fillId="2" borderId="1"/>
    <xf numFmtId="43" fontId="27" fillId="2" borderId="1" applyFont="0" applyFill="0" applyBorder="0" applyAlignment="0" applyProtection="0"/>
    <xf numFmtId="0" fontId="2" fillId="2" borderId="1"/>
    <xf numFmtId="0" fontId="1" fillId="2" borderId="1"/>
    <xf numFmtId="0" fontId="33" fillId="2" borderId="1"/>
    <xf numFmtId="0" fontId="32" fillId="2" borderId="1"/>
  </cellStyleXfs>
  <cellXfs count="94">
    <xf numFmtId="0" fontId="0" fillId="0" borderId="0" xfId="0"/>
    <xf numFmtId="0" fontId="35" fillId="0" borderId="2" xfId="1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36" fillId="0" borderId="2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1" fillId="0" borderId="1" xfId="0" applyNumberFormat="1" applyFont="1" applyFill="1" applyBorder="1"/>
    <xf numFmtId="1" fontId="29" fillId="0" borderId="1" xfId="3" applyNumberFormat="1" applyFont="1" applyFill="1" applyAlignment="1">
      <alignment horizontal="center" vertical="center" wrapText="1"/>
    </xf>
    <xf numFmtId="3" fontId="29" fillId="0" borderId="1" xfId="3" applyNumberFormat="1" applyFont="1" applyFill="1" applyAlignment="1">
      <alignment horizontal="right" vertical="center" wrapText="1"/>
    </xf>
    <xf numFmtId="4" fontId="29" fillId="0" borderId="1" xfId="3" applyNumberFormat="1" applyFont="1" applyFill="1" applyAlignment="1">
      <alignment horizontal="right" vertical="center" wrapText="1"/>
    </xf>
    <xf numFmtId="0" fontId="0" fillId="0" borderId="0" xfId="0" applyFill="1"/>
    <xf numFmtId="1" fontId="29" fillId="0" borderId="1" xfId="1" applyNumberFormat="1" applyFont="1" applyFill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right" vertical="center" wrapText="1"/>
    </xf>
    <xf numFmtId="4" fontId="29" fillId="0" borderId="1" xfId="1" applyNumberFormat="1" applyFont="1" applyFill="1" applyAlignment="1">
      <alignment horizontal="right" vertical="center" wrapText="1"/>
    </xf>
    <xf numFmtId="0" fontId="12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/>
    <xf numFmtId="0" fontId="16" fillId="0" borderId="8" xfId="0" applyNumberFormat="1" applyFont="1" applyFill="1" applyBorder="1" applyAlignment="1">
      <alignment horizontal="center" vertical="top" wrapText="1"/>
    </xf>
    <xf numFmtId="0" fontId="17" fillId="0" borderId="9" xfId="0" applyNumberFormat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center"/>
    </xf>
    <xf numFmtId="1" fontId="35" fillId="0" borderId="2" xfId="1" applyNumberFormat="1" applyFont="1" applyFill="1" applyBorder="1" applyAlignment="1">
      <alignment horizontal="center" vertical="center" wrapText="1"/>
    </xf>
    <xf numFmtId="0" fontId="35" fillId="0" borderId="2" xfId="6" applyFont="1" applyFill="1" applyBorder="1" applyAlignment="1">
      <alignment horizontal="center" vertical="center" wrapText="1"/>
    </xf>
    <xf numFmtId="4" fontId="35" fillId="0" borderId="2" xfId="2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3" fillId="0" borderId="2" xfId="1" applyFont="1" applyFill="1" applyBorder="1" applyAlignment="1">
      <alignment horizontal="left" vertical="center" wrapText="1"/>
    </xf>
    <xf numFmtId="4" fontId="13" fillId="0" borderId="2" xfId="1" applyNumberFormat="1" applyFont="1" applyFill="1" applyBorder="1" applyAlignment="1">
      <alignment horizontal="center" vertical="center" wrapText="1"/>
    </xf>
    <xf numFmtId="49" fontId="35" fillId="0" borderId="2" xfId="1" applyNumberFormat="1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6" applyFont="1" applyFill="1" applyBorder="1" applyAlignment="1">
      <alignment horizontal="center" vertical="center" wrapText="1"/>
    </xf>
    <xf numFmtId="1" fontId="35" fillId="2" borderId="2" xfId="1" applyNumberFormat="1" applyFont="1" applyFill="1" applyBorder="1" applyAlignment="1">
      <alignment horizontal="center" vertical="center" wrapText="1"/>
    </xf>
    <xf numFmtId="1" fontId="36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35" fillId="2" borderId="2" xfId="0" applyFont="1" applyFill="1" applyBorder="1" applyAlignment="1">
      <alignment horizontal="center" vertical="center"/>
    </xf>
    <xf numFmtId="164" fontId="35" fillId="2" borderId="2" xfId="2" applyNumberFormat="1" applyFont="1" applyFill="1" applyBorder="1" applyAlignment="1">
      <alignment horizontal="center" vertical="center"/>
    </xf>
    <xf numFmtId="4" fontId="35" fillId="2" borderId="2" xfId="1" applyNumberFormat="1" applyFont="1" applyFill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3" fontId="35" fillId="2" borderId="2" xfId="25" applyNumberFormat="1" applyFont="1" applyFill="1" applyBorder="1" applyAlignment="1" applyProtection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4" fontId="35" fillId="2" borderId="2" xfId="0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" fontId="35" fillId="2" borderId="2" xfId="2" applyNumberFormat="1" applyFont="1" applyFill="1" applyBorder="1" applyAlignment="1">
      <alignment horizontal="center" vertical="center" wrapText="1"/>
    </xf>
    <xf numFmtId="4" fontId="35" fillId="2" borderId="2" xfId="2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2" fontId="35" fillId="2" borderId="2" xfId="1" applyNumberFormat="1" applyFont="1" applyFill="1" applyBorder="1" applyAlignment="1">
      <alignment horizontal="center" vertical="center" wrapText="1"/>
    </xf>
    <xf numFmtId="2" fontId="36" fillId="2" borderId="2" xfId="1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/>
    </xf>
    <xf numFmtId="165" fontId="35" fillId="2" borderId="2" xfId="2" applyNumberFormat="1" applyFont="1" applyFill="1" applyBorder="1" applyAlignment="1">
      <alignment horizontal="center" vertical="center"/>
    </xf>
    <xf numFmtId="1" fontId="35" fillId="2" borderId="2" xfId="2" applyNumberFormat="1" applyFont="1" applyFill="1" applyBorder="1" applyAlignment="1">
      <alignment horizontal="center" vertical="center"/>
    </xf>
    <xf numFmtId="4" fontId="35" fillId="2" borderId="2" xfId="2" applyNumberFormat="1" applyFont="1" applyFill="1" applyBorder="1" applyAlignment="1">
      <alignment horizontal="center" vertical="center"/>
    </xf>
    <xf numFmtId="0" fontId="35" fillId="2" borderId="2" xfId="26" applyFont="1" applyFill="1" applyBorder="1" applyAlignment="1">
      <alignment horizontal="center" vertical="center" wrapText="1"/>
    </xf>
    <xf numFmtId="0" fontId="35" fillId="2" borderId="2" xfId="0" applyNumberFormat="1" applyFont="1" applyFill="1" applyBorder="1" applyAlignment="1">
      <alignment horizontal="center" vertical="center" wrapText="1"/>
    </xf>
    <xf numFmtId="4" fontId="36" fillId="2" borderId="2" xfId="11" applyNumberFormat="1" applyFont="1" applyFill="1" applyBorder="1" applyAlignment="1">
      <alignment horizontal="center" vertical="center" wrapText="1"/>
    </xf>
    <xf numFmtId="166" fontId="35" fillId="2" borderId="2" xfId="0" applyNumberFormat="1" applyFont="1" applyFill="1" applyBorder="1" applyAlignment="1">
      <alignment horizontal="center" vertical="center" wrapText="1"/>
    </xf>
    <xf numFmtId="164" fontId="35" fillId="2" borderId="2" xfId="2" applyNumberFormat="1" applyFont="1" applyFill="1" applyBorder="1" applyAlignment="1">
      <alignment horizontal="center" vertical="center" wrapText="1"/>
    </xf>
    <xf numFmtId="0" fontId="36" fillId="2" borderId="2" xfId="0" applyNumberFormat="1" applyFont="1" applyFill="1" applyBorder="1" applyAlignment="1">
      <alignment horizontal="center" vertical="center" wrapText="1"/>
    </xf>
    <xf numFmtId="2" fontId="35" fillId="2" borderId="2" xfId="2" applyNumberFormat="1" applyFont="1" applyFill="1" applyBorder="1" applyAlignment="1">
      <alignment horizontal="center" vertical="center" wrapText="1"/>
    </xf>
    <xf numFmtId="1" fontId="36" fillId="2" borderId="2" xfId="2" applyNumberFormat="1" applyFont="1" applyFill="1" applyBorder="1" applyAlignment="1">
      <alignment horizontal="center" vertical="center" wrapText="1"/>
    </xf>
    <xf numFmtId="4" fontId="35" fillId="2" borderId="2" xfId="1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35" fillId="2" borderId="10" xfId="1" applyFont="1" applyFill="1" applyBorder="1" applyAlignment="1">
      <alignment horizontal="center" vertical="center" wrapText="1"/>
    </xf>
    <xf numFmtId="164" fontId="36" fillId="2" borderId="2" xfId="0" applyNumberFormat="1" applyFont="1" applyFill="1" applyBorder="1" applyAlignment="1">
      <alignment horizontal="center" vertical="center"/>
    </xf>
    <xf numFmtId="4" fontId="11" fillId="2" borderId="2" xfId="1" applyNumberFormat="1" applyFont="1" applyFill="1" applyBorder="1" applyAlignment="1">
      <alignment horizontal="center" vertical="center" wrapText="1"/>
    </xf>
    <xf numFmtId="1" fontId="11" fillId="3" borderId="2" xfId="1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1" fontId="30" fillId="0" borderId="1" xfId="4" applyNumberFormat="1" applyFont="1" applyFill="1" applyBorder="1" applyAlignment="1">
      <alignment horizontal="center" vertical="center" wrapText="1"/>
    </xf>
    <xf numFmtId="4" fontId="30" fillId="0" borderId="1" xfId="3" applyNumberFormat="1" applyFont="1" applyFill="1" applyAlignment="1">
      <alignment horizontal="right" vertical="center" wrapText="1"/>
    </xf>
    <xf numFmtId="4" fontId="30" fillId="0" borderId="1" xfId="1" applyNumberFormat="1" applyFont="1" applyFill="1" applyBorder="1" applyAlignment="1">
      <alignment horizontal="right" vertical="center" wrapText="1"/>
    </xf>
    <xf numFmtId="1" fontId="30" fillId="0" borderId="1" xfId="1" applyNumberFormat="1" applyFont="1" applyFill="1" applyBorder="1" applyAlignment="1">
      <alignment horizontal="righ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</cellXfs>
  <cellStyles count="27"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7" xfId="3"/>
    <cellStyle name="Обычный 8 4 2" xfId="16"/>
    <cellStyle name="Обычный_Лист1" xfId="25"/>
    <cellStyle name="Обычный_Лист1 3" xfId="26"/>
    <cellStyle name="Финансовый 10" xfId="7"/>
    <cellStyle name="Финансовый 11 2 3 2" xfId="13"/>
    <cellStyle name="Финансовый 2 10" xfId="2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9"/>
  <sheetViews>
    <sheetView tabSelected="1" view="pageBreakPreview" zoomScale="66" zoomScaleNormal="100" zoomScaleSheetLayoutView="66" workbookViewId="0">
      <selection activeCell="S48" sqref="S48"/>
    </sheetView>
  </sheetViews>
  <sheetFormatPr defaultRowHeight="12.75" customHeight="1" x14ac:dyDescent="0.25"/>
  <cols>
    <col min="1" max="1" width="8.5703125" style="11" customWidth="1"/>
    <col min="2" max="2" width="20.42578125" style="11" customWidth="1"/>
    <col min="3" max="3" width="13.85546875" style="11" customWidth="1"/>
    <col min="4" max="4" width="18.28515625" style="11" customWidth="1"/>
    <col min="5" max="5" width="24" style="11" customWidth="1"/>
    <col min="6" max="6" width="26.7109375" style="11" customWidth="1"/>
    <col min="7" max="7" width="11.85546875" style="11" customWidth="1"/>
    <col min="8" max="8" width="14.5703125" style="11" customWidth="1"/>
    <col min="9" max="9" width="12.85546875" style="11" customWidth="1"/>
    <col min="10" max="10" width="22.5703125" style="11" customWidth="1"/>
    <col min="11" max="11" width="17.5703125" style="11" customWidth="1"/>
    <col min="12" max="12" width="25.5703125" style="11" customWidth="1"/>
    <col min="13" max="13" width="15.7109375" style="11" customWidth="1"/>
    <col min="14" max="14" width="15.85546875" style="11" customWidth="1"/>
    <col min="15" max="15" width="27.140625" style="11" customWidth="1"/>
    <col min="16" max="16" width="14.42578125" style="11" customWidth="1"/>
    <col min="17" max="17" width="10.85546875" style="11" customWidth="1"/>
    <col min="18" max="18" width="11.140625" style="11" customWidth="1"/>
    <col min="19" max="19" width="14.7109375" style="11" customWidth="1"/>
    <col min="20" max="20" width="15.28515625" style="11" customWidth="1"/>
    <col min="21" max="21" width="18.5703125" style="11" customWidth="1"/>
    <col min="22" max="22" width="13.85546875" style="11" customWidth="1"/>
    <col min="23" max="23" width="13.28515625" style="11" customWidth="1"/>
    <col min="24" max="24" width="13.7109375" style="11" customWidth="1"/>
    <col min="25" max="26" width="9.140625" style="15"/>
    <col min="27" max="27" width="18" style="15" customWidth="1"/>
    <col min="28" max="16384" width="9.140625" style="15"/>
  </cols>
  <sheetData>
    <row r="2" spans="1:24" ht="19.5" customHeight="1" x14ac:dyDescent="0.25">
      <c r="R2" s="12"/>
      <c r="S2" s="13"/>
      <c r="T2" s="14"/>
      <c r="U2" s="86" t="s">
        <v>23</v>
      </c>
      <c r="V2" s="86"/>
    </row>
    <row r="3" spans="1:24" ht="21.75" customHeight="1" x14ac:dyDescent="0.25">
      <c r="R3" s="12"/>
      <c r="S3" s="90" t="s">
        <v>45</v>
      </c>
      <c r="T3" s="90"/>
      <c r="U3" s="90"/>
      <c r="V3" s="90"/>
    </row>
    <row r="4" spans="1:24" ht="12.75" customHeight="1" x14ac:dyDescent="0.25">
      <c r="R4" s="12"/>
      <c r="S4" s="13"/>
      <c r="T4" s="36"/>
      <c r="U4" s="36"/>
      <c r="V4" s="36"/>
    </row>
    <row r="5" spans="1:24" ht="12.75" customHeight="1" x14ac:dyDescent="0.25">
      <c r="R5" s="16"/>
      <c r="S5" s="17"/>
      <c r="T5" s="18"/>
      <c r="U5" s="87" t="s">
        <v>24</v>
      </c>
      <c r="V5" s="87"/>
    </row>
    <row r="6" spans="1:24" ht="29.25" customHeight="1" x14ac:dyDescent="0.25">
      <c r="R6" s="16"/>
      <c r="S6" s="88" t="s">
        <v>28</v>
      </c>
      <c r="T6" s="88"/>
      <c r="U6" s="88"/>
      <c r="V6" s="88"/>
    </row>
    <row r="7" spans="1:24" ht="19.5" customHeight="1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Q7" s="19"/>
      <c r="R7" s="89" t="s">
        <v>26</v>
      </c>
      <c r="S7" s="89"/>
      <c r="T7" s="89"/>
      <c r="U7" s="89"/>
      <c r="V7" s="89"/>
      <c r="W7" s="20"/>
    </row>
    <row r="8" spans="1:24" ht="13.5" customHeight="1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Q8" s="19"/>
      <c r="R8" s="35"/>
      <c r="S8" s="35"/>
      <c r="T8" s="35"/>
      <c r="U8" s="35"/>
      <c r="V8" s="35"/>
      <c r="W8" s="20"/>
    </row>
    <row r="9" spans="1:24" ht="13.5" customHeight="1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Q9" s="19"/>
      <c r="R9" s="35"/>
      <c r="S9" s="35"/>
      <c r="T9" s="35"/>
      <c r="U9" s="35"/>
      <c r="V9" s="35"/>
      <c r="W9" s="20"/>
    </row>
    <row r="10" spans="1:24" ht="12.75" customHeight="1" x14ac:dyDescent="0.25">
      <c r="A10" s="85" t="s">
        <v>46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ht="13.5" customHeight="1" thickBot="1" x14ac:dyDescent="0.3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4" ht="12.75" customHeight="1" x14ac:dyDescent="0.25">
      <c r="A12" s="80" t="s">
        <v>0</v>
      </c>
      <c r="B12" s="80" t="s">
        <v>1</v>
      </c>
      <c r="C12" s="91" t="s">
        <v>29</v>
      </c>
      <c r="D12" s="91" t="s">
        <v>2</v>
      </c>
      <c r="E12" s="91" t="s">
        <v>3</v>
      </c>
      <c r="F12" s="80" t="s">
        <v>4</v>
      </c>
      <c r="G12" s="80" t="s">
        <v>5</v>
      </c>
      <c r="H12" s="80" t="s">
        <v>6</v>
      </c>
      <c r="I12" s="77" t="s">
        <v>7</v>
      </c>
      <c r="J12" s="80" t="s">
        <v>8</v>
      </c>
      <c r="K12" s="91" t="s">
        <v>9</v>
      </c>
      <c r="L12" s="77" t="s">
        <v>10</v>
      </c>
      <c r="M12" s="77" t="s">
        <v>11</v>
      </c>
      <c r="N12" s="77" t="s">
        <v>12</v>
      </c>
      <c r="O12" s="77" t="s">
        <v>13</v>
      </c>
      <c r="P12" s="77" t="s">
        <v>14</v>
      </c>
      <c r="Q12" s="77" t="s">
        <v>15</v>
      </c>
      <c r="R12" s="77" t="s">
        <v>16</v>
      </c>
      <c r="S12" s="77" t="s">
        <v>17</v>
      </c>
      <c r="T12" s="77" t="s">
        <v>18</v>
      </c>
      <c r="U12" s="77" t="s">
        <v>19</v>
      </c>
      <c r="V12" s="77" t="s">
        <v>20</v>
      </c>
      <c r="W12" s="92" t="s">
        <v>21</v>
      </c>
      <c r="X12" s="83" t="s">
        <v>22</v>
      </c>
    </row>
    <row r="13" spans="1:24" ht="93.75" customHeight="1" thickBot="1" x14ac:dyDescent="0.3">
      <c r="A13" s="82"/>
      <c r="B13" s="82"/>
      <c r="C13" s="82"/>
      <c r="D13" s="82"/>
      <c r="E13" s="82"/>
      <c r="F13" s="81"/>
      <c r="G13" s="82"/>
      <c r="H13" s="82"/>
      <c r="I13" s="78"/>
      <c r="J13" s="82"/>
      <c r="K13" s="82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/>
      <c r="W13" s="93"/>
      <c r="X13" s="84"/>
    </row>
    <row r="14" spans="1:24" ht="12.75" customHeight="1" x14ac:dyDescent="0.25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</row>
    <row r="15" spans="1:24" s="10" customFormat="1" x14ac:dyDescent="0.25">
      <c r="A15" s="4" t="s">
        <v>30</v>
      </c>
      <c r="B15" s="5"/>
      <c r="C15" s="6"/>
      <c r="D15" s="1"/>
      <c r="E15" s="6"/>
      <c r="F15" s="1"/>
      <c r="G15" s="2"/>
      <c r="H15" s="2"/>
      <c r="I15" s="2"/>
      <c r="J15" s="2"/>
      <c r="K15" s="7"/>
      <c r="L15" s="2"/>
      <c r="M15" s="2"/>
      <c r="N15" s="2"/>
      <c r="O15" s="2"/>
      <c r="P15" s="8"/>
      <c r="Q15" s="6"/>
      <c r="R15" s="8"/>
      <c r="S15" s="9"/>
      <c r="T15" s="3"/>
      <c r="U15" s="3"/>
      <c r="V15" s="6"/>
      <c r="W15" s="2"/>
      <c r="X15" s="6"/>
    </row>
    <row r="16" spans="1:24" s="10" customFormat="1" x14ac:dyDescent="0.25">
      <c r="A16" s="24" t="s">
        <v>25</v>
      </c>
      <c r="B16" s="5"/>
      <c r="C16" s="6"/>
      <c r="D16" s="1"/>
      <c r="E16" s="6"/>
      <c r="F16" s="1"/>
      <c r="G16" s="2"/>
      <c r="H16" s="2"/>
      <c r="I16" s="2"/>
      <c r="J16" s="2"/>
      <c r="K16" s="7"/>
      <c r="L16" s="2"/>
      <c r="M16" s="2"/>
      <c r="N16" s="2"/>
      <c r="O16" s="2"/>
      <c r="P16" s="8"/>
      <c r="Q16" s="6"/>
      <c r="R16" s="8"/>
      <c r="S16" s="9"/>
      <c r="T16" s="3"/>
      <c r="U16" s="3"/>
      <c r="V16" s="6"/>
      <c r="W16" s="2"/>
      <c r="X16" s="6"/>
    </row>
    <row r="17" spans="1:24" s="51" customFormat="1" ht="76.5" x14ac:dyDescent="0.25">
      <c r="A17" s="37" t="s">
        <v>47</v>
      </c>
      <c r="B17" s="38" t="s">
        <v>48</v>
      </c>
      <c r="C17" s="55" t="s">
        <v>49</v>
      </c>
      <c r="D17" s="55" t="s">
        <v>50</v>
      </c>
      <c r="E17" s="55" t="s">
        <v>51</v>
      </c>
      <c r="F17" s="65" t="s">
        <v>52</v>
      </c>
      <c r="G17" s="41" t="s">
        <v>53</v>
      </c>
      <c r="H17" s="41">
        <v>0</v>
      </c>
      <c r="I17" s="41">
        <v>471010000</v>
      </c>
      <c r="J17" s="42" t="s">
        <v>54</v>
      </c>
      <c r="K17" s="42" t="s">
        <v>55</v>
      </c>
      <c r="L17" s="42" t="s">
        <v>56</v>
      </c>
      <c r="M17" s="41" t="s">
        <v>57</v>
      </c>
      <c r="N17" s="41" t="s">
        <v>58</v>
      </c>
      <c r="O17" s="41" t="s">
        <v>59</v>
      </c>
      <c r="P17" s="44">
        <v>796</v>
      </c>
      <c r="Q17" s="40" t="s">
        <v>60</v>
      </c>
      <c r="R17" s="53">
        <v>3</v>
      </c>
      <c r="S17" s="46">
        <v>24000</v>
      </c>
      <c r="T17" s="45">
        <f t="shared" ref="T17:T23" si="0">R17*S17</f>
        <v>72000</v>
      </c>
      <c r="U17" s="46">
        <f t="shared" ref="U17:U23" si="1">T17+(T17*12%)</f>
        <v>80640</v>
      </c>
      <c r="V17" s="39"/>
      <c r="W17" s="42">
        <v>2014</v>
      </c>
      <c r="X17" s="39" t="s">
        <v>81</v>
      </c>
    </row>
    <row r="18" spans="1:24" s="51" customFormat="1" ht="76.5" x14ac:dyDescent="0.25">
      <c r="A18" s="37" t="s">
        <v>61</v>
      </c>
      <c r="B18" s="38" t="s">
        <v>48</v>
      </c>
      <c r="C18" s="55" t="s">
        <v>49</v>
      </c>
      <c r="D18" s="55" t="s">
        <v>50</v>
      </c>
      <c r="E18" s="55" t="s">
        <v>51</v>
      </c>
      <c r="F18" s="65" t="s">
        <v>62</v>
      </c>
      <c r="G18" s="41" t="s">
        <v>53</v>
      </c>
      <c r="H18" s="41">
        <v>0</v>
      </c>
      <c r="I18" s="41">
        <v>471010000</v>
      </c>
      <c r="J18" s="42" t="s">
        <v>54</v>
      </c>
      <c r="K18" s="42" t="s">
        <v>55</v>
      </c>
      <c r="L18" s="42" t="s">
        <v>56</v>
      </c>
      <c r="M18" s="41" t="s">
        <v>57</v>
      </c>
      <c r="N18" s="41" t="s">
        <v>58</v>
      </c>
      <c r="O18" s="41" t="s">
        <v>59</v>
      </c>
      <c r="P18" s="44">
        <v>796</v>
      </c>
      <c r="Q18" s="40" t="s">
        <v>60</v>
      </c>
      <c r="R18" s="53">
        <v>4</v>
      </c>
      <c r="S18" s="46">
        <v>66321.14</v>
      </c>
      <c r="T18" s="45">
        <f t="shared" si="0"/>
        <v>265284.56</v>
      </c>
      <c r="U18" s="46">
        <f t="shared" si="1"/>
        <v>297118.7072</v>
      </c>
      <c r="V18" s="39"/>
      <c r="W18" s="42">
        <v>2014</v>
      </c>
      <c r="X18" s="39" t="s">
        <v>81</v>
      </c>
    </row>
    <row r="19" spans="1:24" s="51" customFormat="1" ht="76.5" x14ac:dyDescent="0.25">
      <c r="A19" s="37" t="s">
        <v>65</v>
      </c>
      <c r="B19" s="38" t="s">
        <v>48</v>
      </c>
      <c r="C19" s="55" t="s">
        <v>66</v>
      </c>
      <c r="D19" s="55" t="s">
        <v>67</v>
      </c>
      <c r="E19" s="55" t="s">
        <v>51</v>
      </c>
      <c r="F19" s="65" t="s">
        <v>68</v>
      </c>
      <c r="G19" s="41" t="s">
        <v>53</v>
      </c>
      <c r="H19" s="41">
        <v>0</v>
      </c>
      <c r="I19" s="41">
        <v>471010000</v>
      </c>
      <c r="J19" s="42" t="s">
        <v>54</v>
      </c>
      <c r="K19" s="42" t="s">
        <v>55</v>
      </c>
      <c r="L19" s="42" t="s">
        <v>56</v>
      </c>
      <c r="M19" s="41" t="s">
        <v>57</v>
      </c>
      <c r="N19" s="41" t="s">
        <v>58</v>
      </c>
      <c r="O19" s="41" t="s">
        <v>59</v>
      </c>
      <c r="P19" s="44">
        <v>796</v>
      </c>
      <c r="Q19" s="40" t="s">
        <v>60</v>
      </c>
      <c r="R19" s="53">
        <v>18</v>
      </c>
      <c r="S19" s="66">
        <v>7377</v>
      </c>
      <c r="T19" s="45">
        <f t="shared" si="0"/>
        <v>132786</v>
      </c>
      <c r="U19" s="46">
        <f t="shared" si="1"/>
        <v>148720.32000000001</v>
      </c>
      <c r="V19" s="39"/>
      <c r="W19" s="42">
        <v>2014</v>
      </c>
      <c r="X19" s="39" t="s">
        <v>81</v>
      </c>
    </row>
    <row r="20" spans="1:24" s="51" customFormat="1" ht="76.5" x14ac:dyDescent="0.25">
      <c r="A20" s="37" t="s">
        <v>69</v>
      </c>
      <c r="B20" s="38" t="s">
        <v>48</v>
      </c>
      <c r="C20" s="55" t="s">
        <v>70</v>
      </c>
      <c r="D20" s="55" t="s">
        <v>71</v>
      </c>
      <c r="E20" s="55" t="s">
        <v>72</v>
      </c>
      <c r="F20" s="65" t="s">
        <v>73</v>
      </c>
      <c r="G20" s="41" t="s">
        <v>53</v>
      </c>
      <c r="H20" s="41">
        <v>0</v>
      </c>
      <c r="I20" s="41">
        <v>471010000</v>
      </c>
      <c r="J20" s="42" t="s">
        <v>54</v>
      </c>
      <c r="K20" s="42" t="s">
        <v>55</v>
      </c>
      <c r="L20" s="42" t="s">
        <v>56</v>
      </c>
      <c r="M20" s="41" t="s">
        <v>57</v>
      </c>
      <c r="N20" s="41" t="s">
        <v>58</v>
      </c>
      <c r="O20" s="41" t="s">
        <v>59</v>
      </c>
      <c r="P20" s="44">
        <v>796</v>
      </c>
      <c r="Q20" s="40" t="s">
        <v>60</v>
      </c>
      <c r="R20" s="53">
        <v>5</v>
      </c>
      <c r="S20" s="54">
        <v>3124</v>
      </c>
      <c r="T20" s="61">
        <f t="shared" si="0"/>
        <v>15620</v>
      </c>
      <c r="U20" s="46">
        <f t="shared" si="1"/>
        <v>17494.400000000001</v>
      </c>
      <c r="V20" s="39"/>
      <c r="W20" s="42">
        <v>2014</v>
      </c>
      <c r="X20" s="39" t="s">
        <v>81</v>
      </c>
    </row>
    <row r="21" spans="1:24" s="51" customFormat="1" ht="76.5" x14ac:dyDescent="0.25">
      <c r="A21" s="37" t="s">
        <v>74</v>
      </c>
      <c r="B21" s="38" t="s">
        <v>48</v>
      </c>
      <c r="C21" s="55" t="s">
        <v>75</v>
      </c>
      <c r="D21" s="55" t="s">
        <v>76</v>
      </c>
      <c r="E21" s="55" t="s">
        <v>51</v>
      </c>
      <c r="F21" s="65" t="s">
        <v>77</v>
      </c>
      <c r="G21" s="41" t="s">
        <v>53</v>
      </c>
      <c r="H21" s="41">
        <v>0</v>
      </c>
      <c r="I21" s="41">
        <v>471010000</v>
      </c>
      <c r="J21" s="42" t="s">
        <v>54</v>
      </c>
      <c r="K21" s="42" t="s">
        <v>55</v>
      </c>
      <c r="L21" s="42" t="s">
        <v>56</v>
      </c>
      <c r="M21" s="41" t="s">
        <v>57</v>
      </c>
      <c r="N21" s="41" t="s">
        <v>58</v>
      </c>
      <c r="O21" s="41" t="s">
        <v>59</v>
      </c>
      <c r="P21" s="44">
        <v>796</v>
      </c>
      <c r="Q21" s="40" t="s">
        <v>60</v>
      </c>
      <c r="R21" s="53">
        <v>5</v>
      </c>
      <c r="S21" s="66">
        <v>2562.1799999999998</v>
      </c>
      <c r="T21" s="45">
        <f t="shared" si="0"/>
        <v>12810.9</v>
      </c>
      <c r="U21" s="46">
        <f t="shared" si="1"/>
        <v>14348.207999999999</v>
      </c>
      <c r="V21" s="39"/>
      <c r="W21" s="42">
        <v>2014</v>
      </c>
      <c r="X21" s="39" t="s">
        <v>81</v>
      </c>
    </row>
    <row r="22" spans="1:24" s="43" customFormat="1" ht="63.75" x14ac:dyDescent="0.2">
      <c r="A22" s="37" t="s">
        <v>82</v>
      </c>
      <c r="B22" s="38" t="s">
        <v>48</v>
      </c>
      <c r="C22" s="47" t="s">
        <v>83</v>
      </c>
      <c r="D22" s="47" t="s">
        <v>84</v>
      </c>
      <c r="E22" s="47" t="s">
        <v>85</v>
      </c>
      <c r="F22" s="67" t="s">
        <v>86</v>
      </c>
      <c r="G22" s="41" t="s">
        <v>87</v>
      </c>
      <c r="H22" s="41">
        <v>0</v>
      </c>
      <c r="I22" s="41">
        <v>471010000</v>
      </c>
      <c r="J22" s="42" t="s">
        <v>54</v>
      </c>
      <c r="K22" s="47" t="s">
        <v>88</v>
      </c>
      <c r="L22" s="41" t="s">
        <v>89</v>
      </c>
      <c r="M22" s="41" t="s">
        <v>57</v>
      </c>
      <c r="N22" s="47" t="s">
        <v>90</v>
      </c>
      <c r="O22" s="41" t="s">
        <v>59</v>
      </c>
      <c r="P22" s="44">
        <v>796</v>
      </c>
      <c r="Q22" s="68" t="s">
        <v>60</v>
      </c>
      <c r="R22" s="69">
        <v>300</v>
      </c>
      <c r="S22" s="70">
        <v>530.20000000000005</v>
      </c>
      <c r="T22" s="45">
        <f t="shared" si="0"/>
        <v>159060</v>
      </c>
      <c r="U22" s="46">
        <f t="shared" si="1"/>
        <v>178147.20000000001</v>
      </c>
      <c r="V22" s="44"/>
      <c r="W22" s="42">
        <v>2014</v>
      </c>
      <c r="X22" s="39" t="s">
        <v>127</v>
      </c>
    </row>
    <row r="23" spans="1:24" s="43" customFormat="1" ht="63.75" x14ac:dyDescent="0.2">
      <c r="A23" s="37" t="s">
        <v>91</v>
      </c>
      <c r="B23" s="38" t="s">
        <v>48</v>
      </c>
      <c r="C23" s="37" t="s">
        <v>92</v>
      </c>
      <c r="D23" s="37" t="s">
        <v>93</v>
      </c>
      <c r="E23" s="39" t="s">
        <v>94</v>
      </c>
      <c r="F23" s="71" t="s">
        <v>95</v>
      </c>
      <c r="G23" s="41" t="s">
        <v>87</v>
      </c>
      <c r="H23" s="41">
        <v>0</v>
      </c>
      <c r="I23" s="41">
        <v>471010000</v>
      </c>
      <c r="J23" s="42" t="s">
        <v>54</v>
      </c>
      <c r="K23" s="47" t="s">
        <v>88</v>
      </c>
      <c r="L23" s="41" t="s">
        <v>96</v>
      </c>
      <c r="M23" s="41" t="s">
        <v>57</v>
      </c>
      <c r="N23" s="47" t="s">
        <v>90</v>
      </c>
      <c r="O23" s="41" t="s">
        <v>59</v>
      </c>
      <c r="P23" s="44">
        <v>796</v>
      </c>
      <c r="Q23" s="68" t="s">
        <v>60</v>
      </c>
      <c r="R23" s="69">
        <v>50</v>
      </c>
      <c r="S23" s="70">
        <v>7649.4</v>
      </c>
      <c r="T23" s="45">
        <f t="shared" si="0"/>
        <v>382470</v>
      </c>
      <c r="U23" s="46">
        <f t="shared" si="1"/>
        <v>428366.4</v>
      </c>
      <c r="V23" s="44"/>
      <c r="W23" s="42">
        <v>2014</v>
      </c>
      <c r="X23" s="39" t="s">
        <v>127</v>
      </c>
    </row>
    <row r="24" spans="1:24" s="10" customFormat="1" x14ac:dyDescent="0.25">
      <c r="A24" s="31" t="s">
        <v>31</v>
      </c>
      <c r="B24" s="5"/>
      <c r="C24" s="6"/>
      <c r="D24" s="1"/>
      <c r="E24" s="6"/>
      <c r="F24" s="1"/>
      <c r="G24" s="2"/>
      <c r="H24" s="2"/>
      <c r="I24" s="2"/>
      <c r="J24" s="2"/>
      <c r="K24" s="7"/>
      <c r="L24" s="2"/>
      <c r="M24" s="2"/>
      <c r="N24" s="2"/>
      <c r="O24" s="2"/>
      <c r="P24" s="8"/>
      <c r="Q24" s="6"/>
      <c r="R24" s="8"/>
      <c r="S24" s="9"/>
      <c r="T24" s="32">
        <f>SUM(T17:T23)</f>
        <v>1040031.46</v>
      </c>
      <c r="U24" s="32">
        <f>SUM(U17:U23)</f>
        <v>1164835.2352</v>
      </c>
      <c r="V24" s="6"/>
      <c r="W24" s="2"/>
      <c r="X24" s="6"/>
    </row>
    <row r="25" spans="1:24" s="10" customFormat="1" x14ac:dyDescent="0.25">
      <c r="A25" s="4" t="s">
        <v>27</v>
      </c>
      <c r="B25" s="5"/>
      <c r="C25" s="6"/>
      <c r="D25" s="1"/>
      <c r="E25" s="6"/>
      <c r="F25" s="1"/>
      <c r="G25" s="2"/>
      <c r="H25" s="2"/>
      <c r="I25" s="2"/>
      <c r="J25" s="2"/>
      <c r="K25" s="7"/>
      <c r="L25" s="2"/>
      <c r="M25" s="2"/>
      <c r="N25" s="2"/>
      <c r="O25" s="2"/>
      <c r="P25" s="8"/>
      <c r="Q25" s="6"/>
      <c r="R25" s="8"/>
      <c r="S25" s="9"/>
      <c r="T25" s="3"/>
      <c r="U25" s="3"/>
      <c r="V25" s="6"/>
      <c r="W25" s="2"/>
      <c r="X25" s="6"/>
    </row>
    <row r="26" spans="1:24" s="10" customFormat="1" x14ac:dyDescent="0.25">
      <c r="A26" s="24" t="s">
        <v>25</v>
      </c>
      <c r="B26" s="5"/>
      <c r="C26" s="6"/>
      <c r="D26" s="1"/>
      <c r="E26" s="6"/>
      <c r="F26" s="1"/>
      <c r="G26" s="2"/>
      <c r="H26" s="2"/>
      <c r="I26" s="2"/>
      <c r="J26" s="2"/>
      <c r="K26" s="7"/>
      <c r="L26" s="2"/>
      <c r="M26" s="2"/>
      <c r="N26" s="2"/>
      <c r="O26" s="2"/>
      <c r="P26" s="8"/>
      <c r="Q26" s="6"/>
      <c r="R26" s="8"/>
      <c r="S26" s="9"/>
      <c r="T26" s="3"/>
      <c r="U26" s="3"/>
      <c r="V26" s="6"/>
      <c r="W26" s="2"/>
      <c r="X26" s="6"/>
    </row>
    <row r="27" spans="1:24" s="51" customFormat="1" ht="76.5" x14ac:dyDescent="0.25">
      <c r="A27" s="37" t="s">
        <v>63</v>
      </c>
      <c r="B27" s="38" t="s">
        <v>48</v>
      </c>
      <c r="C27" s="55" t="s">
        <v>49</v>
      </c>
      <c r="D27" s="55" t="s">
        <v>50</v>
      </c>
      <c r="E27" s="55" t="s">
        <v>51</v>
      </c>
      <c r="F27" s="65" t="s">
        <v>52</v>
      </c>
      <c r="G27" s="41" t="s">
        <v>53</v>
      </c>
      <c r="H27" s="41">
        <v>0</v>
      </c>
      <c r="I27" s="41">
        <v>471010000</v>
      </c>
      <c r="J27" s="42" t="s">
        <v>54</v>
      </c>
      <c r="K27" s="42" t="s">
        <v>55</v>
      </c>
      <c r="L27" s="42" t="s">
        <v>56</v>
      </c>
      <c r="M27" s="41" t="s">
        <v>57</v>
      </c>
      <c r="N27" s="41" t="s">
        <v>58</v>
      </c>
      <c r="O27" s="41" t="s">
        <v>59</v>
      </c>
      <c r="P27" s="44">
        <v>796</v>
      </c>
      <c r="Q27" s="40" t="s">
        <v>60</v>
      </c>
      <c r="R27" s="53">
        <v>3</v>
      </c>
      <c r="S27" s="46">
        <v>260000</v>
      </c>
      <c r="T27" s="45">
        <f t="shared" ref="T27:T33" si="2">R27*S27</f>
        <v>780000</v>
      </c>
      <c r="U27" s="46">
        <f t="shared" ref="U27:U33" si="3">T27+(T27*12%)</f>
        <v>873600</v>
      </c>
      <c r="V27" s="39"/>
      <c r="W27" s="42">
        <v>2014</v>
      </c>
      <c r="X27" s="39"/>
    </row>
    <row r="28" spans="1:24" s="51" customFormat="1" ht="76.5" x14ac:dyDescent="0.25">
      <c r="A28" s="37" t="s">
        <v>64</v>
      </c>
      <c r="B28" s="38" t="s">
        <v>48</v>
      </c>
      <c r="C28" s="55" t="s">
        <v>49</v>
      </c>
      <c r="D28" s="55" t="s">
        <v>50</v>
      </c>
      <c r="E28" s="55" t="s">
        <v>51</v>
      </c>
      <c r="F28" s="65" t="s">
        <v>62</v>
      </c>
      <c r="G28" s="41" t="s">
        <v>53</v>
      </c>
      <c r="H28" s="41">
        <v>0</v>
      </c>
      <c r="I28" s="41">
        <v>471010000</v>
      </c>
      <c r="J28" s="42" t="s">
        <v>54</v>
      </c>
      <c r="K28" s="42" t="s">
        <v>55</v>
      </c>
      <c r="L28" s="42" t="s">
        <v>56</v>
      </c>
      <c r="M28" s="41" t="s">
        <v>57</v>
      </c>
      <c r="N28" s="41" t="s">
        <v>58</v>
      </c>
      <c r="O28" s="41" t="s">
        <v>59</v>
      </c>
      <c r="P28" s="44">
        <v>796</v>
      </c>
      <c r="Q28" s="40" t="s">
        <v>60</v>
      </c>
      <c r="R28" s="53">
        <v>4</v>
      </c>
      <c r="S28" s="46">
        <v>110000</v>
      </c>
      <c r="T28" s="45">
        <f t="shared" si="2"/>
        <v>440000</v>
      </c>
      <c r="U28" s="46">
        <f t="shared" si="3"/>
        <v>492800</v>
      </c>
      <c r="V28" s="39"/>
      <c r="W28" s="42">
        <v>2014</v>
      </c>
      <c r="X28" s="39"/>
    </row>
    <row r="29" spans="1:24" s="51" customFormat="1" ht="76.5" x14ac:dyDescent="0.25">
      <c r="A29" s="37" t="s">
        <v>78</v>
      </c>
      <c r="B29" s="38" t="s">
        <v>48</v>
      </c>
      <c r="C29" s="55" t="s">
        <v>66</v>
      </c>
      <c r="D29" s="55" t="s">
        <v>67</v>
      </c>
      <c r="E29" s="55" t="s">
        <v>51</v>
      </c>
      <c r="F29" s="65" t="s">
        <v>68</v>
      </c>
      <c r="G29" s="41" t="s">
        <v>53</v>
      </c>
      <c r="H29" s="41">
        <v>0</v>
      </c>
      <c r="I29" s="41">
        <v>471010000</v>
      </c>
      <c r="J29" s="42" t="s">
        <v>54</v>
      </c>
      <c r="K29" s="42" t="s">
        <v>55</v>
      </c>
      <c r="L29" s="42" t="s">
        <v>56</v>
      </c>
      <c r="M29" s="41" t="s">
        <v>57</v>
      </c>
      <c r="N29" s="41" t="s">
        <v>58</v>
      </c>
      <c r="O29" s="41" t="s">
        <v>59</v>
      </c>
      <c r="P29" s="44">
        <v>796</v>
      </c>
      <c r="Q29" s="40" t="s">
        <v>60</v>
      </c>
      <c r="R29" s="53">
        <v>18</v>
      </c>
      <c r="S29" s="66">
        <v>26000</v>
      </c>
      <c r="T29" s="45">
        <f t="shared" si="2"/>
        <v>468000</v>
      </c>
      <c r="U29" s="46">
        <f t="shared" si="3"/>
        <v>524160</v>
      </c>
      <c r="V29" s="39"/>
      <c r="W29" s="42">
        <v>2014</v>
      </c>
      <c r="X29" s="39"/>
    </row>
    <row r="30" spans="1:24" s="51" customFormat="1" ht="76.5" x14ac:dyDescent="0.25">
      <c r="A30" s="37" t="s">
        <v>79</v>
      </c>
      <c r="B30" s="38" t="s">
        <v>48</v>
      </c>
      <c r="C30" s="55" t="s">
        <v>70</v>
      </c>
      <c r="D30" s="55" t="s">
        <v>71</v>
      </c>
      <c r="E30" s="55" t="s">
        <v>72</v>
      </c>
      <c r="F30" s="65" t="s">
        <v>73</v>
      </c>
      <c r="G30" s="41" t="s">
        <v>53</v>
      </c>
      <c r="H30" s="41">
        <v>0</v>
      </c>
      <c r="I30" s="41">
        <v>471010000</v>
      </c>
      <c r="J30" s="42" t="s">
        <v>54</v>
      </c>
      <c r="K30" s="42" t="s">
        <v>55</v>
      </c>
      <c r="L30" s="42" t="s">
        <v>56</v>
      </c>
      <c r="M30" s="41" t="s">
        <v>57</v>
      </c>
      <c r="N30" s="41" t="s">
        <v>58</v>
      </c>
      <c r="O30" s="41" t="s">
        <v>59</v>
      </c>
      <c r="P30" s="44">
        <v>796</v>
      </c>
      <c r="Q30" s="40" t="s">
        <v>60</v>
      </c>
      <c r="R30" s="53">
        <v>5</v>
      </c>
      <c r="S30" s="54">
        <v>67000</v>
      </c>
      <c r="T30" s="61">
        <f t="shared" si="2"/>
        <v>335000</v>
      </c>
      <c r="U30" s="46">
        <f t="shared" si="3"/>
        <v>375200</v>
      </c>
      <c r="V30" s="39"/>
      <c r="W30" s="42">
        <v>2014</v>
      </c>
      <c r="X30" s="39"/>
    </row>
    <row r="31" spans="1:24" s="51" customFormat="1" ht="76.5" x14ac:dyDescent="0.25">
      <c r="A31" s="37" t="s">
        <v>80</v>
      </c>
      <c r="B31" s="38" t="s">
        <v>48</v>
      </c>
      <c r="C31" s="55" t="s">
        <v>75</v>
      </c>
      <c r="D31" s="55" t="s">
        <v>76</v>
      </c>
      <c r="E31" s="55" t="s">
        <v>51</v>
      </c>
      <c r="F31" s="65" t="s">
        <v>77</v>
      </c>
      <c r="G31" s="41" t="s">
        <v>53</v>
      </c>
      <c r="H31" s="41">
        <v>0</v>
      </c>
      <c r="I31" s="41">
        <v>471010000</v>
      </c>
      <c r="J31" s="42" t="s">
        <v>54</v>
      </c>
      <c r="K31" s="42" t="s">
        <v>55</v>
      </c>
      <c r="L31" s="42" t="s">
        <v>56</v>
      </c>
      <c r="M31" s="41" t="s">
        <v>57</v>
      </c>
      <c r="N31" s="41" t="s">
        <v>58</v>
      </c>
      <c r="O31" s="41" t="s">
        <v>59</v>
      </c>
      <c r="P31" s="44">
        <v>796</v>
      </c>
      <c r="Q31" s="40" t="s">
        <v>60</v>
      </c>
      <c r="R31" s="53">
        <v>5</v>
      </c>
      <c r="S31" s="66">
        <v>22000</v>
      </c>
      <c r="T31" s="45">
        <f t="shared" si="2"/>
        <v>110000</v>
      </c>
      <c r="U31" s="46">
        <f t="shared" si="3"/>
        <v>123200</v>
      </c>
      <c r="V31" s="39"/>
      <c r="W31" s="42">
        <v>2014</v>
      </c>
      <c r="X31" s="39"/>
    </row>
    <row r="32" spans="1:24" s="43" customFormat="1" ht="63.75" x14ac:dyDescent="0.2">
      <c r="A32" s="37" t="s">
        <v>97</v>
      </c>
      <c r="B32" s="38" t="s">
        <v>48</v>
      </c>
      <c r="C32" s="47" t="s">
        <v>83</v>
      </c>
      <c r="D32" s="47" t="s">
        <v>84</v>
      </c>
      <c r="E32" s="47" t="s">
        <v>85</v>
      </c>
      <c r="F32" s="67" t="s">
        <v>86</v>
      </c>
      <c r="G32" s="41" t="s">
        <v>53</v>
      </c>
      <c r="H32" s="41">
        <v>0</v>
      </c>
      <c r="I32" s="41">
        <v>471010000</v>
      </c>
      <c r="J32" s="42" t="s">
        <v>54</v>
      </c>
      <c r="K32" s="47" t="s">
        <v>110</v>
      </c>
      <c r="L32" s="41" t="s">
        <v>89</v>
      </c>
      <c r="M32" s="41" t="s">
        <v>57</v>
      </c>
      <c r="N32" s="47" t="s">
        <v>90</v>
      </c>
      <c r="O32" s="41" t="s">
        <v>59</v>
      </c>
      <c r="P32" s="44">
        <v>796</v>
      </c>
      <c r="Q32" s="68" t="s">
        <v>60</v>
      </c>
      <c r="R32" s="69">
        <v>300</v>
      </c>
      <c r="S32" s="70">
        <v>530.20000000000005</v>
      </c>
      <c r="T32" s="45">
        <f t="shared" si="2"/>
        <v>159060</v>
      </c>
      <c r="U32" s="46">
        <f t="shared" si="3"/>
        <v>178147.20000000001</v>
      </c>
      <c r="V32" s="44"/>
      <c r="W32" s="42">
        <v>2014</v>
      </c>
      <c r="X32" s="44"/>
    </row>
    <row r="33" spans="1:24" s="43" customFormat="1" ht="63.75" x14ac:dyDescent="0.2">
      <c r="A33" s="37" t="s">
        <v>98</v>
      </c>
      <c r="B33" s="38" t="s">
        <v>48</v>
      </c>
      <c r="C33" s="37" t="s">
        <v>92</v>
      </c>
      <c r="D33" s="37" t="s">
        <v>93</v>
      </c>
      <c r="E33" s="39" t="s">
        <v>94</v>
      </c>
      <c r="F33" s="71" t="s">
        <v>95</v>
      </c>
      <c r="G33" s="41" t="s">
        <v>53</v>
      </c>
      <c r="H33" s="41">
        <v>0</v>
      </c>
      <c r="I33" s="41">
        <v>471010000</v>
      </c>
      <c r="J33" s="42" t="s">
        <v>54</v>
      </c>
      <c r="K33" s="47" t="s">
        <v>110</v>
      </c>
      <c r="L33" s="41" t="s">
        <v>96</v>
      </c>
      <c r="M33" s="41" t="s">
        <v>57</v>
      </c>
      <c r="N33" s="47" t="s">
        <v>90</v>
      </c>
      <c r="O33" s="41" t="s">
        <v>59</v>
      </c>
      <c r="P33" s="44">
        <v>796</v>
      </c>
      <c r="Q33" s="68" t="s">
        <v>60</v>
      </c>
      <c r="R33" s="69">
        <v>50</v>
      </c>
      <c r="S33" s="70">
        <v>7649.4</v>
      </c>
      <c r="T33" s="45">
        <f t="shared" si="2"/>
        <v>382470</v>
      </c>
      <c r="U33" s="46">
        <f t="shared" si="3"/>
        <v>428366.4</v>
      </c>
      <c r="V33" s="44"/>
      <c r="W33" s="42">
        <v>2014</v>
      </c>
      <c r="X33" s="44"/>
    </row>
    <row r="34" spans="1:24" s="10" customFormat="1" x14ac:dyDescent="0.25">
      <c r="A34" s="31" t="s">
        <v>31</v>
      </c>
      <c r="B34" s="5"/>
      <c r="C34" s="6"/>
      <c r="D34" s="1"/>
      <c r="E34" s="6"/>
      <c r="F34" s="1"/>
      <c r="G34" s="2"/>
      <c r="H34" s="2"/>
      <c r="I34" s="2"/>
      <c r="J34" s="2"/>
      <c r="K34" s="7"/>
      <c r="L34" s="2"/>
      <c r="M34" s="2"/>
      <c r="N34" s="2"/>
      <c r="O34" s="2"/>
      <c r="P34" s="8"/>
      <c r="Q34" s="6"/>
      <c r="R34" s="8"/>
      <c r="S34" s="9"/>
      <c r="T34" s="32">
        <f>SUM(T27:T33)</f>
        <v>2674530</v>
      </c>
      <c r="U34" s="32">
        <f>SUM(U27:U33)</f>
        <v>2995473.6</v>
      </c>
      <c r="V34" s="6"/>
      <c r="W34" s="2"/>
      <c r="X34" s="6"/>
    </row>
    <row r="35" spans="1:24" s="51" customFormat="1" x14ac:dyDescent="0.25">
      <c r="A35" s="4" t="s">
        <v>30</v>
      </c>
      <c r="B35" s="57"/>
      <c r="C35" s="55"/>
      <c r="D35" s="55"/>
      <c r="E35" s="55"/>
      <c r="F35" s="39"/>
      <c r="G35" s="41"/>
      <c r="H35" s="42"/>
      <c r="I35" s="42"/>
      <c r="J35" s="42"/>
      <c r="K35" s="42"/>
      <c r="L35" s="42"/>
      <c r="M35" s="42"/>
      <c r="N35" s="42"/>
      <c r="O35" s="41"/>
      <c r="P35" s="58"/>
      <c r="Q35" s="59"/>
      <c r="R35" s="60"/>
      <c r="S35" s="61"/>
      <c r="T35" s="61"/>
      <c r="U35" s="61"/>
      <c r="V35" s="58"/>
      <c r="W35" s="42"/>
      <c r="X35" s="58"/>
    </row>
    <row r="36" spans="1:24" s="51" customFormat="1" x14ac:dyDescent="0.25">
      <c r="A36" s="24" t="s">
        <v>108</v>
      </c>
      <c r="B36" s="57"/>
      <c r="C36" s="62"/>
      <c r="D36" s="63"/>
      <c r="E36" s="63"/>
      <c r="F36" s="39"/>
      <c r="G36" s="41"/>
      <c r="H36" s="42"/>
      <c r="I36" s="42"/>
      <c r="J36" s="42"/>
      <c r="K36" s="42"/>
      <c r="L36" s="42"/>
      <c r="M36" s="42"/>
      <c r="N36" s="42"/>
      <c r="O36" s="41"/>
      <c r="P36" s="58"/>
      <c r="Q36" s="59"/>
      <c r="R36" s="60"/>
      <c r="S36" s="61"/>
      <c r="T36" s="64"/>
      <c r="U36" s="64"/>
      <c r="V36" s="58"/>
      <c r="W36" s="42"/>
      <c r="X36" s="58"/>
    </row>
    <row r="37" spans="1:24" s="43" customFormat="1" ht="89.25" x14ac:dyDescent="0.2">
      <c r="A37" s="72" t="s">
        <v>99</v>
      </c>
      <c r="B37" s="73" t="s">
        <v>48</v>
      </c>
      <c r="C37" s="55" t="s">
        <v>100</v>
      </c>
      <c r="D37" s="55" t="s">
        <v>101</v>
      </c>
      <c r="E37" s="55" t="s">
        <v>102</v>
      </c>
      <c r="F37" s="39" t="s">
        <v>103</v>
      </c>
      <c r="G37" s="44" t="s">
        <v>53</v>
      </c>
      <c r="H37" s="39">
        <v>90</v>
      </c>
      <c r="I37" s="42">
        <v>471010000</v>
      </c>
      <c r="J37" s="42" t="s">
        <v>54</v>
      </c>
      <c r="K37" s="47" t="s">
        <v>104</v>
      </c>
      <c r="L37" s="39" t="s">
        <v>105</v>
      </c>
      <c r="M37" s="39"/>
      <c r="N37" s="47" t="s">
        <v>106</v>
      </c>
      <c r="O37" s="39" t="s">
        <v>107</v>
      </c>
      <c r="P37" s="44"/>
      <c r="Q37" s="44"/>
      <c r="R37" s="44"/>
      <c r="S37" s="44"/>
      <c r="T37" s="74">
        <v>1809000</v>
      </c>
      <c r="U37" s="75">
        <f t="shared" ref="U37:U40" si="4">T37*1.12</f>
        <v>2026080.0000000002</v>
      </c>
      <c r="V37" s="44"/>
      <c r="W37" s="42">
        <v>2014</v>
      </c>
      <c r="X37" s="39" t="s">
        <v>126</v>
      </c>
    </row>
    <row r="38" spans="1:24" s="43" customFormat="1" ht="89.25" x14ac:dyDescent="0.2">
      <c r="A38" s="72" t="s">
        <v>111</v>
      </c>
      <c r="B38" s="73" t="s">
        <v>48</v>
      </c>
      <c r="C38" s="55" t="s">
        <v>100</v>
      </c>
      <c r="D38" s="55" t="s">
        <v>101</v>
      </c>
      <c r="E38" s="55" t="s">
        <v>102</v>
      </c>
      <c r="F38" s="39" t="s">
        <v>112</v>
      </c>
      <c r="G38" s="44" t="s">
        <v>53</v>
      </c>
      <c r="H38" s="39">
        <v>90</v>
      </c>
      <c r="I38" s="42">
        <v>471010000</v>
      </c>
      <c r="J38" s="42" t="s">
        <v>54</v>
      </c>
      <c r="K38" s="47" t="s">
        <v>113</v>
      </c>
      <c r="L38" s="39" t="s">
        <v>114</v>
      </c>
      <c r="M38" s="39"/>
      <c r="N38" s="47" t="s">
        <v>115</v>
      </c>
      <c r="O38" s="39" t="s">
        <v>107</v>
      </c>
      <c r="P38" s="44"/>
      <c r="Q38" s="44"/>
      <c r="R38" s="44"/>
      <c r="S38" s="44"/>
      <c r="T38" s="74">
        <v>5600000</v>
      </c>
      <c r="U38" s="75">
        <f t="shared" si="4"/>
        <v>6272000.0000000009</v>
      </c>
      <c r="V38" s="44"/>
      <c r="W38" s="42">
        <v>2014</v>
      </c>
      <c r="X38" s="39" t="s">
        <v>116</v>
      </c>
    </row>
    <row r="39" spans="1:24" s="43" customFormat="1" ht="89.25" x14ac:dyDescent="0.2">
      <c r="A39" s="72" t="s">
        <v>118</v>
      </c>
      <c r="B39" s="73" t="s">
        <v>48</v>
      </c>
      <c r="C39" s="55" t="s">
        <v>100</v>
      </c>
      <c r="D39" s="55" t="s">
        <v>101</v>
      </c>
      <c r="E39" s="55" t="s">
        <v>102</v>
      </c>
      <c r="F39" s="39" t="s">
        <v>119</v>
      </c>
      <c r="G39" s="44" t="s">
        <v>53</v>
      </c>
      <c r="H39" s="39">
        <v>90</v>
      </c>
      <c r="I39" s="42">
        <v>471010000</v>
      </c>
      <c r="J39" s="42" t="s">
        <v>54</v>
      </c>
      <c r="K39" s="47" t="s">
        <v>120</v>
      </c>
      <c r="L39" s="39" t="s">
        <v>105</v>
      </c>
      <c r="M39" s="39"/>
      <c r="N39" s="47" t="s">
        <v>121</v>
      </c>
      <c r="O39" s="39" t="s">
        <v>107</v>
      </c>
      <c r="P39" s="44"/>
      <c r="Q39" s="44"/>
      <c r="R39" s="44"/>
      <c r="S39" s="44"/>
      <c r="T39" s="74">
        <v>420000</v>
      </c>
      <c r="U39" s="75">
        <f t="shared" si="4"/>
        <v>470400.00000000006</v>
      </c>
      <c r="V39" s="44"/>
      <c r="W39" s="42">
        <v>2014</v>
      </c>
      <c r="X39" s="39" t="s">
        <v>116</v>
      </c>
    </row>
    <row r="40" spans="1:24" s="43" customFormat="1" ht="89.25" x14ac:dyDescent="0.2">
      <c r="A40" s="72" t="s">
        <v>128</v>
      </c>
      <c r="B40" s="57" t="s">
        <v>48</v>
      </c>
      <c r="C40" s="55" t="s">
        <v>100</v>
      </c>
      <c r="D40" s="55" t="s">
        <v>101</v>
      </c>
      <c r="E40" s="55" t="s">
        <v>102</v>
      </c>
      <c r="F40" s="39" t="s">
        <v>129</v>
      </c>
      <c r="G40" s="41" t="s">
        <v>53</v>
      </c>
      <c r="H40" s="39">
        <v>70</v>
      </c>
      <c r="I40" s="42">
        <v>471010000</v>
      </c>
      <c r="J40" s="42" t="s">
        <v>54</v>
      </c>
      <c r="K40" s="42" t="s">
        <v>130</v>
      </c>
      <c r="L40" s="39" t="s">
        <v>105</v>
      </c>
      <c r="M40" s="39"/>
      <c r="N40" s="42" t="s">
        <v>130</v>
      </c>
      <c r="O40" s="39" t="s">
        <v>107</v>
      </c>
      <c r="P40" s="44"/>
      <c r="Q40" s="44"/>
      <c r="R40" s="44"/>
      <c r="S40" s="44"/>
      <c r="T40" s="74">
        <v>197800</v>
      </c>
      <c r="U40" s="75">
        <f t="shared" si="4"/>
        <v>221536.00000000003</v>
      </c>
      <c r="V40" s="44"/>
      <c r="W40" s="42">
        <v>2014</v>
      </c>
      <c r="X40" s="39" t="s">
        <v>131</v>
      </c>
    </row>
    <row r="41" spans="1:24" s="10" customFormat="1" x14ac:dyDescent="0.25">
      <c r="A41" s="31" t="s">
        <v>31</v>
      </c>
      <c r="B41" s="5"/>
      <c r="C41" s="6"/>
      <c r="D41" s="1"/>
      <c r="E41" s="6"/>
      <c r="F41" s="1"/>
      <c r="G41" s="2"/>
      <c r="H41" s="2"/>
      <c r="I41" s="2"/>
      <c r="J41" s="2"/>
      <c r="K41" s="7"/>
      <c r="L41" s="2"/>
      <c r="M41" s="2"/>
      <c r="N41" s="2"/>
      <c r="O41" s="2"/>
      <c r="P41" s="8"/>
      <c r="Q41" s="6"/>
      <c r="R41" s="8"/>
      <c r="S41" s="9"/>
      <c r="T41" s="32">
        <f>SUM(T37:T40)</f>
        <v>8026800</v>
      </c>
      <c r="U41" s="32">
        <f>SUM(U37:U40)</f>
        <v>8990016.0000000019</v>
      </c>
      <c r="V41" s="6"/>
      <c r="W41" s="2"/>
      <c r="X41" s="6"/>
    </row>
    <row r="42" spans="1:24" s="51" customFormat="1" x14ac:dyDescent="0.25">
      <c r="A42" s="4" t="s">
        <v>27</v>
      </c>
      <c r="B42" s="56"/>
      <c r="C42" s="39"/>
      <c r="D42" s="39"/>
      <c r="E42" s="39"/>
      <c r="F42" s="39"/>
      <c r="G42" s="41"/>
      <c r="H42" s="41"/>
      <c r="I42" s="41"/>
      <c r="J42" s="42"/>
      <c r="K42" s="42"/>
      <c r="L42" s="47"/>
      <c r="M42" s="41"/>
      <c r="N42" s="41"/>
      <c r="O42" s="41"/>
      <c r="P42" s="39"/>
      <c r="Q42" s="48"/>
      <c r="R42" s="49"/>
      <c r="S42" s="50"/>
      <c r="T42" s="45"/>
      <c r="U42" s="46"/>
      <c r="V42" s="39"/>
      <c r="W42" s="42"/>
      <c r="X42" s="39"/>
    </row>
    <row r="43" spans="1:24" s="43" customFormat="1" x14ac:dyDescent="0.2">
      <c r="A43" s="24" t="s">
        <v>108</v>
      </c>
      <c r="B43" s="56"/>
      <c r="C43" s="52"/>
      <c r="D43" s="52"/>
      <c r="E43" s="52"/>
      <c r="F43" s="52"/>
      <c r="G43" s="41"/>
      <c r="H43" s="41"/>
      <c r="I43" s="41"/>
      <c r="J43" s="42"/>
      <c r="K43" s="42"/>
      <c r="L43" s="47"/>
      <c r="M43" s="41"/>
      <c r="N43" s="41"/>
      <c r="O43" s="41"/>
      <c r="P43" s="39"/>
      <c r="Q43" s="48"/>
      <c r="R43" s="49"/>
      <c r="S43" s="54"/>
      <c r="T43" s="45"/>
      <c r="U43" s="46"/>
      <c r="V43" s="39"/>
      <c r="W43" s="42"/>
      <c r="X43" s="39"/>
    </row>
    <row r="44" spans="1:24" s="43" customFormat="1" ht="89.25" x14ac:dyDescent="0.2">
      <c r="A44" s="72" t="s">
        <v>109</v>
      </c>
      <c r="B44" s="73" t="s">
        <v>48</v>
      </c>
      <c r="C44" s="55" t="s">
        <v>100</v>
      </c>
      <c r="D44" s="55" t="s">
        <v>101</v>
      </c>
      <c r="E44" s="55" t="s">
        <v>102</v>
      </c>
      <c r="F44" s="39" t="s">
        <v>103</v>
      </c>
      <c r="G44" s="44" t="s">
        <v>53</v>
      </c>
      <c r="H44" s="39">
        <v>90</v>
      </c>
      <c r="I44" s="42">
        <v>471010000</v>
      </c>
      <c r="J44" s="42" t="s">
        <v>54</v>
      </c>
      <c r="K44" s="47" t="s">
        <v>110</v>
      </c>
      <c r="L44" s="39" t="s">
        <v>105</v>
      </c>
      <c r="M44" s="39"/>
      <c r="N44" s="76" t="s">
        <v>110</v>
      </c>
      <c r="O44" s="39" t="s">
        <v>107</v>
      </c>
      <c r="P44" s="44"/>
      <c r="Q44" s="44"/>
      <c r="R44" s="44"/>
      <c r="S44" s="44"/>
      <c r="T44" s="74">
        <v>1809000</v>
      </c>
      <c r="U44" s="75">
        <f t="shared" ref="U44:U46" si="5">T44*1.12</f>
        <v>2026080.0000000002</v>
      </c>
      <c r="V44" s="44"/>
      <c r="W44" s="42">
        <v>2014</v>
      </c>
      <c r="X44" s="39"/>
    </row>
    <row r="45" spans="1:24" s="43" customFormat="1" ht="89.25" x14ac:dyDescent="0.2">
      <c r="A45" s="72" t="s">
        <v>132</v>
      </c>
      <c r="B45" s="57" t="s">
        <v>48</v>
      </c>
      <c r="C45" s="55" t="s">
        <v>100</v>
      </c>
      <c r="D45" s="55" t="s">
        <v>101</v>
      </c>
      <c r="E45" s="55" t="s">
        <v>102</v>
      </c>
      <c r="F45" s="39" t="s">
        <v>129</v>
      </c>
      <c r="G45" s="41" t="s">
        <v>53</v>
      </c>
      <c r="H45" s="39">
        <v>70</v>
      </c>
      <c r="I45" s="42">
        <v>471010000</v>
      </c>
      <c r="J45" s="42" t="s">
        <v>54</v>
      </c>
      <c r="K45" s="42" t="s">
        <v>130</v>
      </c>
      <c r="L45" s="39" t="s">
        <v>105</v>
      </c>
      <c r="M45" s="39"/>
      <c r="N45" s="42" t="s">
        <v>130</v>
      </c>
      <c r="O45" s="39" t="s">
        <v>107</v>
      </c>
      <c r="P45" s="44"/>
      <c r="Q45" s="44"/>
      <c r="R45" s="44"/>
      <c r="S45" s="44"/>
      <c r="T45" s="74">
        <v>241892</v>
      </c>
      <c r="U45" s="75">
        <f t="shared" si="5"/>
        <v>270919.04000000004</v>
      </c>
      <c r="V45" s="44"/>
      <c r="W45" s="42">
        <v>2014</v>
      </c>
      <c r="X45" s="39"/>
    </row>
    <row r="46" spans="1:24" s="43" customFormat="1" ht="89.25" x14ac:dyDescent="0.2">
      <c r="A46" s="72" t="s">
        <v>133</v>
      </c>
      <c r="B46" s="73" t="s">
        <v>48</v>
      </c>
      <c r="C46" s="55" t="s">
        <v>100</v>
      </c>
      <c r="D46" s="55" t="s">
        <v>101</v>
      </c>
      <c r="E46" s="55" t="s">
        <v>102</v>
      </c>
      <c r="F46" s="39" t="s">
        <v>117</v>
      </c>
      <c r="G46" s="44" t="s">
        <v>53</v>
      </c>
      <c r="H46" s="39">
        <v>90</v>
      </c>
      <c r="I46" s="42">
        <v>471010000</v>
      </c>
      <c r="J46" s="42" t="s">
        <v>54</v>
      </c>
      <c r="K46" s="47" t="s">
        <v>110</v>
      </c>
      <c r="L46" s="39" t="s">
        <v>105</v>
      </c>
      <c r="M46" s="39"/>
      <c r="N46" s="76" t="s">
        <v>110</v>
      </c>
      <c r="O46" s="39" t="s">
        <v>107</v>
      </c>
      <c r="P46" s="44"/>
      <c r="Q46" s="44"/>
      <c r="R46" s="44"/>
      <c r="S46" s="44"/>
      <c r="T46" s="74">
        <v>3300000</v>
      </c>
      <c r="U46" s="75">
        <f t="shared" si="5"/>
        <v>3696000.0000000005</v>
      </c>
      <c r="V46" s="44"/>
      <c r="W46" s="42">
        <v>2014</v>
      </c>
      <c r="X46" s="39"/>
    </row>
    <row r="47" spans="1:24" s="43" customFormat="1" ht="89.25" x14ac:dyDescent="0.2">
      <c r="A47" s="72" t="s">
        <v>134</v>
      </c>
      <c r="B47" s="73" t="s">
        <v>48</v>
      </c>
      <c r="C47" s="55" t="s">
        <v>100</v>
      </c>
      <c r="D47" s="55" t="s">
        <v>101</v>
      </c>
      <c r="E47" s="55" t="s">
        <v>102</v>
      </c>
      <c r="F47" s="39" t="s">
        <v>122</v>
      </c>
      <c r="G47" s="44" t="s">
        <v>53</v>
      </c>
      <c r="H47" s="39">
        <v>90</v>
      </c>
      <c r="I47" s="42">
        <v>471010000</v>
      </c>
      <c r="J47" s="42" t="s">
        <v>54</v>
      </c>
      <c r="K47" s="47" t="s">
        <v>123</v>
      </c>
      <c r="L47" s="39" t="s">
        <v>105</v>
      </c>
      <c r="M47" s="39"/>
      <c r="N47" s="47" t="s">
        <v>123</v>
      </c>
      <c r="O47" s="39" t="s">
        <v>107</v>
      </c>
      <c r="P47" s="44"/>
      <c r="Q47" s="44"/>
      <c r="R47" s="44"/>
      <c r="S47" s="44"/>
      <c r="T47" s="74">
        <v>358929</v>
      </c>
      <c r="U47" s="75">
        <f t="shared" ref="U47" si="6">T47*1.12</f>
        <v>402000.48000000004</v>
      </c>
      <c r="V47" s="44"/>
      <c r="W47" s="42">
        <v>2014</v>
      </c>
      <c r="X47" s="39"/>
    </row>
    <row r="48" spans="1:24" s="43" customFormat="1" ht="89.25" x14ac:dyDescent="0.2">
      <c r="A48" s="72" t="s">
        <v>135</v>
      </c>
      <c r="B48" s="73" t="s">
        <v>48</v>
      </c>
      <c r="C48" s="55" t="s">
        <v>100</v>
      </c>
      <c r="D48" s="55" t="s">
        <v>101</v>
      </c>
      <c r="E48" s="55" t="s">
        <v>102</v>
      </c>
      <c r="F48" s="39" t="s">
        <v>124</v>
      </c>
      <c r="G48" s="44" t="s">
        <v>53</v>
      </c>
      <c r="H48" s="39">
        <v>90</v>
      </c>
      <c r="I48" s="42">
        <v>471010000</v>
      </c>
      <c r="J48" s="42" t="s">
        <v>54</v>
      </c>
      <c r="K48" s="47" t="s">
        <v>123</v>
      </c>
      <c r="L48" s="39" t="s">
        <v>125</v>
      </c>
      <c r="M48" s="39"/>
      <c r="N48" s="47" t="s">
        <v>123</v>
      </c>
      <c r="O48" s="39" t="s">
        <v>107</v>
      </c>
      <c r="P48" s="44"/>
      <c r="Q48" s="44"/>
      <c r="R48" s="44"/>
      <c r="S48" s="44"/>
      <c r="T48" s="74">
        <v>300000</v>
      </c>
      <c r="U48" s="75">
        <f t="shared" ref="U48" si="7">T48*1.12</f>
        <v>336000.00000000006</v>
      </c>
      <c r="V48" s="44"/>
      <c r="W48" s="42">
        <v>2014</v>
      </c>
      <c r="X48" s="39"/>
    </row>
    <row r="49" spans="1:24" s="30" customFormat="1" x14ac:dyDescent="0.2">
      <c r="A49" s="31" t="s">
        <v>31</v>
      </c>
      <c r="B49" s="5"/>
      <c r="C49" s="6"/>
      <c r="D49" s="29"/>
      <c r="E49" s="28"/>
      <c r="F49" s="6"/>
      <c r="G49" s="25"/>
      <c r="H49" s="25"/>
      <c r="I49" s="2"/>
      <c r="J49" s="2"/>
      <c r="K49" s="2"/>
      <c r="L49" s="2"/>
      <c r="M49" s="2"/>
      <c r="N49" s="2"/>
      <c r="O49" s="2"/>
      <c r="P49" s="33"/>
      <c r="Q49" s="34"/>
      <c r="R49" s="26"/>
      <c r="S49" s="27"/>
      <c r="T49" s="32">
        <f>SUM(T44:T48)</f>
        <v>6009821</v>
      </c>
      <c r="U49" s="32">
        <f>SUM(U44:U48)</f>
        <v>6730999.5200000014</v>
      </c>
      <c r="V49" s="6"/>
      <c r="W49" s="2"/>
      <c r="X49" s="6"/>
    </row>
  </sheetData>
  <sheetProtection password="DE8E" sheet="1" objects="1" scenarios="1"/>
  <autoFilter ref="A14:X14"/>
  <mergeCells count="30"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  <mergeCell ref="F12:F13"/>
    <mergeCell ref="G12:G13"/>
    <mergeCell ref="H12:H13"/>
    <mergeCell ref="I12:I13"/>
    <mergeCell ref="J12:J13"/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21"/>
  <sheetViews>
    <sheetView workbookViewId="0">
      <selection activeCell="E9" sqref="E9:E21"/>
    </sheetView>
  </sheetViews>
  <sheetFormatPr defaultRowHeight="15" x14ac:dyDescent="0.25"/>
  <sheetData>
    <row r="9" spans="5:5" x14ac:dyDescent="0.25">
      <c r="E9" t="s">
        <v>33</v>
      </c>
    </row>
    <row r="10" spans="5:5" x14ac:dyDescent="0.25">
      <c r="E10" t="s">
        <v>34</v>
      </c>
    </row>
    <row r="11" spans="5:5" x14ac:dyDescent="0.25">
      <c r="E11" t="s">
        <v>32</v>
      </c>
    </row>
    <row r="12" spans="5:5" x14ac:dyDescent="0.25">
      <c r="E12" t="s">
        <v>35</v>
      </c>
    </row>
    <row r="13" spans="5:5" x14ac:dyDescent="0.25">
      <c r="E13" t="s">
        <v>36</v>
      </c>
    </row>
    <row r="14" spans="5:5" x14ac:dyDescent="0.25">
      <c r="E14" t="s">
        <v>37</v>
      </c>
    </row>
    <row r="15" spans="5:5" x14ac:dyDescent="0.25">
      <c r="E15" t="s">
        <v>38</v>
      </c>
    </row>
    <row r="16" spans="5:5" x14ac:dyDescent="0.25">
      <c r="E16" t="s">
        <v>39</v>
      </c>
    </row>
    <row r="17" spans="5:5" x14ac:dyDescent="0.25">
      <c r="E17" t="s">
        <v>40</v>
      </c>
    </row>
    <row r="18" spans="5:5" x14ac:dyDescent="0.25">
      <c r="E18" t="s">
        <v>41</v>
      </c>
    </row>
    <row r="19" spans="5:5" x14ac:dyDescent="0.25">
      <c r="E19" t="s">
        <v>42</v>
      </c>
    </row>
    <row r="20" spans="5:5" x14ac:dyDescent="0.25">
      <c r="E20" t="s">
        <v>43</v>
      </c>
    </row>
    <row r="21" spans="5:5" x14ac:dyDescent="0.25">
      <c r="E2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Sheet0</vt:lpstr>
      <vt:lpstr>Лист1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2014-08-03T09:52:13Z</cp:lastPrinted>
  <dcterms:created xsi:type="dcterms:W3CDTF">2014-02-20T04:25:40Z</dcterms:created>
  <dcterms:modified xsi:type="dcterms:W3CDTF">2014-11-13T03:52:33Z</dcterms:modified>
</cp:coreProperties>
</file>