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30" yWindow="600" windowWidth="27495" windowHeight="11715"/>
  </bookViews>
  <sheets>
    <sheet name="Sheet0" sheetId="1" r:id="rId1"/>
    <sheet name="Лист1" sheetId="2" r:id="rId2"/>
  </sheets>
  <definedNames>
    <definedName name="_xlnm._FilterDatabase" localSheetId="0" hidden="1">Sheet0!$A$14:$X$46</definedName>
    <definedName name="Item_Codes">#REF!</definedName>
    <definedName name="_xlnm.Print_Area" localSheetId="0">Sheet0!$A$1:$X$46</definedName>
  </definedNames>
  <calcPr calcId="145621"/>
</workbook>
</file>

<file path=xl/calcChain.xml><?xml version="1.0" encoding="utf-8"?>
<calcChain xmlns="http://schemas.openxmlformats.org/spreadsheetml/2006/main">
  <c r="U28" i="1" l="1"/>
  <c r="T28" i="1"/>
  <c r="T27" i="1"/>
  <c r="U27" i="1" s="1"/>
  <c r="T46" i="1"/>
  <c r="T42" i="1"/>
  <c r="T41" i="1"/>
  <c r="U41" i="1"/>
  <c r="U45" i="1"/>
  <c r="U46" i="1" s="1"/>
  <c r="T31" i="1" l="1"/>
  <c r="T17" i="1"/>
  <c r="U17" i="1" s="1"/>
  <c r="U31" i="1" l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T36" i="1"/>
  <c r="U36" i="1" s="1"/>
  <c r="T40" i="1" l="1"/>
  <c r="U40" i="1" s="1"/>
  <c r="T39" i="1"/>
  <c r="U39" i="1" s="1"/>
  <c r="T38" i="1"/>
  <c r="U38" i="1" s="1"/>
  <c r="T37" i="1"/>
  <c r="U37" i="1" s="1"/>
  <c r="T35" i="1"/>
  <c r="U35" i="1" s="1"/>
  <c r="T34" i="1"/>
  <c r="U34" i="1" s="1"/>
  <c r="T33" i="1"/>
  <c r="U33" i="1" s="1"/>
  <c r="U42" i="1" s="1"/>
  <c r="T32" i="1" l="1"/>
  <c r="U32" i="1" l="1"/>
</calcChain>
</file>

<file path=xl/sharedStrings.xml><?xml version="1.0" encoding="utf-8"?>
<sst xmlns="http://schemas.openxmlformats.org/spreadsheetml/2006/main" count="400" uniqueCount="141">
  <si>
    <t>№</t>
  </si>
  <si>
    <t>Наименование организации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</si>
  <si>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</si>
  <si>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</si>
  <si>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</si>
  <si>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</si>
  <si>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</si>
  <si>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</si>
  <si>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</si>
  <si>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</si>
  <si>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</si>
  <si>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</si>
  <si>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</si>
  <si>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</si>
  <si>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</si>
  <si>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</si>
  <si>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</si>
  <si>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</si>
  <si>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</si>
  <si>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</si>
  <si>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</si>
  <si>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</si>
  <si>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</si>
  <si>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Приложение №1</t>
  </si>
  <si>
    <t xml:space="preserve">    "УТВЕРЖДАЮ"   </t>
  </si>
  <si>
    <t>Включить следующие позиции:</t>
  </si>
  <si>
    <t>Код ТРУ</t>
  </si>
  <si>
    <t>Исключить следующие позиции:</t>
  </si>
  <si>
    <t>Итого</t>
  </si>
  <si>
    <t>2570 Т</t>
  </si>
  <si>
    <t>2568-2 Т</t>
  </si>
  <si>
    <t>2569-2 Т</t>
  </si>
  <si>
    <t>2571-2 Т</t>
  </si>
  <si>
    <t>2572-2 Т</t>
  </si>
  <si>
    <t>2573-2 Т</t>
  </si>
  <si>
    <t>2574-2 Т</t>
  </si>
  <si>
    <t>2576-2 Т</t>
  </si>
  <si>
    <t>2577-2 Т</t>
  </si>
  <si>
    <t>2578-2 Т</t>
  </si>
  <si>
    <t>2580-2 Т</t>
  </si>
  <si>
    <t>2581-2 Т</t>
  </si>
  <si>
    <t>2582-2 Т</t>
  </si>
  <si>
    <t>ТОО "Управление технологического транспорта и обслуживания скважин"</t>
  </si>
  <si>
    <t>Республика Казахстан, Мангистауская область, г. Актау, 12 микрорайон, здание 74</t>
  </si>
  <si>
    <t>1. Товары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</si>
  <si>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</si>
  <si>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DDP</t>
  </si>
  <si>
    <t>авансовый платеж - 0%, оставшаяся часть в течение 30 р.д. с момента подписания акта приема-передачи</t>
  </si>
  <si>
    <t>796</t>
  </si>
  <si>
    <t>Штука</t>
  </si>
  <si>
    <t>Директор ТОО "Управление технологического транспорта и обслуживания скважин"</t>
  </si>
  <si>
    <t xml:space="preserve">               _________________ Э. Рахимов</t>
  </si>
  <si>
    <t>ЦПЭ</t>
  </si>
  <si>
    <t>Октябрь-ноябрь 2015 года</t>
  </si>
  <si>
    <t>ЭОТТ</t>
  </si>
  <si>
    <t>60 календарных дней со дня заключения договора</t>
  </si>
  <si>
    <t>50 календарных дней со дня заключения договора</t>
  </si>
  <si>
    <t>28.12.13.00.00.00.12.11.1</t>
  </si>
  <si>
    <t>аксиально-поршневой насос</t>
  </si>
  <si>
    <t>аксиально-поршневой насос нерегулируемый</t>
  </si>
  <si>
    <t>Насос самовсасывающий нерегулируемый. Каталожный номер: 310.2.112.03.06.ХЛ1  ТУ 22-1.020.100-95</t>
  </si>
  <si>
    <t>883-1 Т</t>
  </si>
  <si>
    <t>авансовый платеж - 30%, оставшаяся часть в течение 30 р.д. с момента подписания акта приема-передачи</t>
  </si>
  <si>
    <t>ОТП</t>
  </si>
  <si>
    <t>Октябрь - ноябрь 2015 года</t>
  </si>
  <si>
    <t>30 календарных дней со дня заключения договора</t>
  </si>
  <si>
    <t>26.20.16.03.11.11.11.01.1</t>
  </si>
  <si>
    <t>Сканер</t>
  </si>
  <si>
    <t>Планшетный. Формат - А4. Разрешение - 600х600 dpi.</t>
  </si>
  <si>
    <t>32.99.61.00.00.00.30.73.1</t>
  </si>
  <si>
    <t>Программное обеспечение</t>
  </si>
  <si>
    <t>операционная система серверная</t>
  </si>
  <si>
    <t>Windows Server 2012</t>
  </si>
  <si>
    <t>32.99.61.00.00.00.30.72.1</t>
  </si>
  <si>
    <t xml:space="preserve">операционная система </t>
  </si>
  <si>
    <t>Windows 7 Enterprise</t>
  </si>
  <si>
    <t>26.20.13.00.00.01.51.30.1</t>
  </si>
  <si>
    <t>Сервер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</si>
  <si>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задач.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</si>
  <si>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 и др., для создания платформы, отвечающей особенностям решающих задач</t>
  </si>
  <si>
    <t>26.20.18.00.03.13.14.12.1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</si>
  <si>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</si>
  <si>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твердотельная  печать. Разрешение принтера - 1200 х 1200 dpi.</t>
  </si>
  <si>
    <t>32.99.61.00.00.00.30.60.1</t>
  </si>
  <si>
    <t>Программный продукт - прочий</t>
  </si>
  <si>
    <t xml:space="preserve">Microsoft Office 2013 </t>
  </si>
  <si>
    <t>26.20.16.01.13.11.14.01.1</t>
  </si>
  <si>
    <t>Принтер</t>
  </si>
  <si>
    <t>Матричный, Формат - А0</t>
  </si>
  <si>
    <t>26.20.17.00.03.11.11.10.1</t>
  </si>
  <si>
    <t> Проектор</t>
  </si>
  <si>
    <t>Мультимедийный</t>
  </si>
  <si>
    <t>1457-1 Т</t>
  </si>
  <si>
    <t>1458-1 Т</t>
  </si>
  <si>
    <t>1459-1 Т</t>
  </si>
  <si>
    <t>1462-1 Т</t>
  </si>
  <si>
    <t>1463-1 Т</t>
  </si>
  <si>
    <t>1464-1 Т</t>
  </si>
  <si>
    <t>1465-1 Т</t>
  </si>
  <si>
    <t>1467-1 Т</t>
  </si>
  <si>
    <t>к Приказу №167-П от 19 октября 2015 года</t>
  </si>
  <si>
    <t>ХХV дополнение и изменение в План закупок товаров, работ и услуг на 2015 год ТОО "Управление технологического транспорта и обслуживания скважин"</t>
  </si>
  <si>
    <t>883-2 Т</t>
  </si>
  <si>
    <t>1,8,14,15,22</t>
  </si>
  <si>
    <t>1457-2 Т</t>
  </si>
  <si>
    <t>1458-2 Т</t>
  </si>
  <si>
    <t>1459-2 Т</t>
  </si>
  <si>
    <t>1462-2 Т</t>
  </si>
  <si>
    <t>1463-2 Т</t>
  </si>
  <si>
    <t>1464-2 Т</t>
  </si>
  <si>
    <t>1465-2 Т</t>
  </si>
  <si>
    <t>1467-2 Т</t>
  </si>
  <si>
    <t>2 Т</t>
  </si>
  <si>
    <t>24.20.11.01.11.12.13.11.2</t>
  </si>
  <si>
    <t>Труба</t>
  </si>
  <si>
    <t>Насосно-компрессорная, стальная, бесшовная, условный диаметр 48 мм, номинальный наружный диаметр - 48,3 мм, номинальная толщина стенки - 4,0 мм, группа прочности Е.</t>
  </si>
  <si>
    <t>НКТ  В- 48 х 4,0 - L-80  по API 5CT . Насосно-компрессорные трубы с высаженными концами, условный диаметр трубы-48мм, наружный диаметр 48,3мм, внутренний диаметр 40,3, наружный диаметр высаженной части 53,2мм</t>
  </si>
  <si>
    <t xml:space="preserve">Февраль-март 2015 года </t>
  </si>
  <si>
    <t>70 календарных дней со дня заключения договора</t>
  </si>
  <si>
    <t>018</t>
  </si>
  <si>
    <t>Метр погонный</t>
  </si>
  <si>
    <t>2-1 Т</t>
  </si>
  <si>
    <t>3. Услуги</t>
  </si>
  <si>
    <t>1 У</t>
  </si>
  <si>
    <t>62.09.20.10.11.24.00</t>
  </si>
  <si>
    <t>Услуги по установке и настройке программ архивирования данных</t>
  </si>
  <si>
    <t>Услуги по установке и настройке программ для создания архива (дубликата) важных данных для их защиты от потери или повреждения вследствие поломки оборудования, действия вредоносных программ или ошибки пользователя.</t>
  </si>
  <si>
    <t>Комплекс работ по созданию, внедрению и технической поддержке системы резервного  копирования данных</t>
  </si>
  <si>
    <t>Февраль-март 2015 года</t>
  </si>
  <si>
    <t>по факту выполнения работ</t>
  </si>
  <si>
    <t>Система хранения данных</t>
  </si>
  <si>
    <t>сетевая, с использованием протокола iSCSI</t>
  </si>
  <si>
    <t>26.20.21.01.20.00.00.00.1</t>
  </si>
  <si>
    <t>Комплект</t>
  </si>
  <si>
    <t>839</t>
  </si>
  <si>
    <t>Исключена</t>
  </si>
  <si>
    <t>Система хранения данных в комплекте</t>
  </si>
  <si>
    <t>1770 Т</t>
  </si>
  <si>
    <t>1472 Т</t>
  </si>
  <si>
    <t>32.99.61.00.00.00.30.20.1</t>
  </si>
  <si>
    <t>Программный продукт - сборник законодательных 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</si>
</sst>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dd/mm/yy;@"/>
    <numFmt numFmtId="165" formatCode="#,##0.00_ ;\-#,##0.00\ "/>
  </numFmts>
  <fonts count="3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5">
    <xf numFmtId="0" fontId="0" fillId="0" borderId="0"/>
    <xf numFmtId="0" fontId="11" fillId="2" borderId="1"/>
    <xf numFmtId="43" fontId="12" fillId="2" borderId="1" applyFont="0" applyFill="0" applyBorder="0" applyAlignment="0" applyProtection="0"/>
    <xf numFmtId="0" fontId="13" fillId="2" borderId="1"/>
    <xf numFmtId="0" fontId="16" fillId="2" borderId="1"/>
    <xf numFmtId="0" fontId="10" fillId="2" borderId="1"/>
    <xf numFmtId="0" fontId="12" fillId="2" borderId="1"/>
    <xf numFmtId="43" fontId="9" fillId="2" borderId="1" applyFont="0" applyFill="0" applyBorder="0" applyAlignment="0" applyProtection="0"/>
    <xf numFmtId="0" fontId="8" fillId="2" borderId="1"/>
    <xf numFmtId="0" fontId="7" fillId="2" borderId="1"/>
    <xf numFmtId="0" fontId="17" fillId="2" borderId="1"/>
    <xf numFmtId="0" fontId="14" fillId="2" borderId="1"/>
    <xf numFmtId="0" fontId="6" fillId="2" borderId="1"/>
    <xf numFmtId="43" fontId="5" fillId="2" borderId="1" applyFont="0" applyFill="0" applyBorder="0" applyAlignment="0" applyProtection="0"/>
    <xf numFmtId="0" fontId="17" fillId="2" borderId="1"/>
    <xf numFmtId="0" fontId="17" fillId="2" borderId="1"/>
    <xf numFmtId="0" fontId="12" fillId="2" borderId="1"/>
    <xf numFmtId="0" fontId="11" fillId="2" borderId="1"/>
    <xf numFmtId="0" fontId="4" fillId="2" borderId="1"/>
    <xf numFmtId="0" fontId="19" fillId="2" borderId="1"/>
    <xf numFmtId="0" fontId="18" fillId="2" borderId="1"/>
    <xf numFmtId="0" fontId="3" fillId="2" borderId="1"/>
    <xf numFmtId="43" fontId="12" fillId="2" borderId="1" applyFont="0" applyFill="0" applyBorder="0" applyAlignment="0" applyProtection="0"/>
    <xf numFmtId="0" fontId="2" fillId="2" borderId="1"/>
    <xf numFmtId="0" fontId="1" fillId="2" borderId="1"/>
    <xf numFmtId="43" fontId="12" fillId="2" borderId="1" applyFont="0" applyFill="0" applyBorder="0" applyAlignment="0" applyProtection="0"/>
    <xf numFmtId="0" fontId="19" fillId="2" borderId="1"/>
    <xf numFmtId="0" fontId="19" fillId="2" borderId="1"/>
    <xf numFmtId="0" fontId="21" fillId="2" borderId="1"/>
    <xf numFmtId="0" fontId="22" fillId="2" borderId="1"/>
    <xf numFmtId="0" fontId="17" fillId="2" borderId="1"/>
    <xf numFmtId="0" fontId="12" fillId="2" borderId="1"/>
    <xf numFmtId="0" fontId="12" fillId="2" borderId="1"/>
    <xf numFmtId="0" fontId="18" fillId="2" borderId="1"/>
    <xf numFmtId="0" fontId="30" fillId="2" borderId="1"/>
  </cellStyleXfs>
  <cellXfs count="102">
    <xf numFmtId="0" fontId="0" fillId="0" borderId="0" xfId="0"/>
    <xf numFmtId="1" fontId="14" fillId="3" borderId="1" xfId="3" applyNumberFormat="1" applyFont="1" applyFill="1" applyAlignment="1">
      <alignment horizontal="center" vertical="center" wrapText="1"/>
    </xf>
    <xf numFmtId="3" fontId="14" fillId="3" borderId="1" xfId="3" applyNumberFormat="1" applyFont="1" applyFill="1" applyAlignment="1">
      <alignment horizontal="right" vertical="center" wrapText="1"/>
    </xf>
    <xf numFmtId="4" fontId="14" fillId="3" borderId="1" xfId="3" applyNumberFormat="1" applyFont="1" applyFill="1" applyAlignment="1">
      <alignment horizontal="right" vertical="center" wrapText="1"/>
    </xf>
    <xf numFmtId="1" fontId="15" fillId="3" borderId="1" xfId="1" applyNumberFormat="1" applyFont="1" applyFill="1" applyAlignment="1">
      <alignment horizontal="right" vertical="center" wrapText="1"/>
    </xf>
    <xf numFmtId="1" fontId="14" fillId="3" borderId="1" xfId="1" applyNumberFormat="1" applyFont="1" applyFill="1" applyAlignment="1">
      <alignment horizontal="center" vertical="center" wrapText="1"/>
    </xf>
    <xf numFmtId="3" fontId="14" fillId="3" borderId="1" xfId="1" applyNumberFormat="1" applyFont="1" applyFill="1" applyBorder="1" applyAlignment="1">
      <alignment horizontal="right" vertical="center" wrapText="1"/>
    </xf>
    <xf numFmtId="4" fontId="14" fillId="3" borderId="1" xfId="1" applyNumberFormat="1" applyFont="1" applyFill="1" applyAlignment="1">
      <alignment horizontal="right" vertical="center" wrapText="1"/>
    </xf>
    <xf numFmtId="4" fontId="15" fillId="3" borderId="1" xfId="1" applyNumberFormat="1" applyFont="1" applyFill="1" applyAlignment="1">
      <alignment horizontal="right" vertical="center" wrapText="1"/>
    </xf>
    <xf numFmtId="0" fontId="20" fillId="3" borderId="2" xfId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2" fontId="20" fillId="3" borderId="2" xfId="2" applyNumberFormat="1" applyFont="1" applyFill="1" applyBorder="1" applyAlignment="1">
      <alignment horizontal="center" vertical="center" wrapText="1"/>
    </xf>
    <xf numFmtId="1" fontId="20" fillId="3" borderId="2" xfId="2" applyNumberFormat="1" applyFont="1" applyFill="1" applyBorder="1" applyAlignment="1">
      <alignment horizontal="center" vertical="center" wrapText="1"/>
    </xf>
    <xf numFmtId="4" fontId="20" fillId="3" borderId="2" xfId="6" applyNumberFormat="1" applyFont="1" applyFill="1" applyBorder="1" applyAlignment="1">
      <alignment horizontal="center" vertical="center" wrapText="1"/>
    </xf>
    <xf numFmtId="0" fontId="20" fillId="3" borderId="2" xfId="6" applyNumberFormat="1" applyFont="1" applyFill="1" applyBorder="1" applyAlignment="1">
      <alignment horizontal="center" vertical="center" wrapText="1"/>
    </xf>
    <xf numFmtId="1" fontId="20" fillId="3" borderId="0" xfId="0" applyNumberFormat="1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0" fillId="3" borderId="2" xfId="6" applyFont="1" applyFill="1" applyBorder="1" applyAlignment="1">
      <alignment horizontal="center" vertical="center" wrapText="1"/>
    </xf>
    <xf numFmtId="1" fontId="20" fillId="3" borderId="2" xfId="1" applyNumberFormat="1" applyFont="1" applyFill="1" applyBorder="1" applyAlignment="1">
      <alignment horizontal="center" vertical="center" wrapText="1"/>
    </xf>
    <xf numFmtId="0" fontId="20" fillId="3" borderId="1" xfId="0" applyNumberFormat="1" applyFont="1" applyFill="1" applyBorder="1"/>
    <xf numFmtId="0" fontId="24" fillId="3" borderId="0" xfId="0" applyFont="1" applyFill="1"/>
    <xf numFmtId="0" fontId="20" fillId="3" borderId="1" xfId="0" applyNumberFormat="1" applyFont="1" applyFill="1" applyBorder="1" applyAlignment="1">
      <alignment horizontal="center"/>
    </xf>
    <xf numFmtId="0" fontId="26" fillId="3" borderId="8" xfId="0" applyNumberFormat="1" applyFont="1" applyFill="1" applyBorder="1" applyAlignment="1">
      <alignment horizontal="center" vertical="top" wrapText="1"/>
    </xf>
    <xf numFmtId="0" fontId="26" fillId="3" borderId="9" xfId="0" applyNumberFormat="1" applyFont="1" applyFill="1" applyBorder="1" applyAlignment="1">
      <alignment horizontal="center" vertical="top" wrapText="1"/>
    </xf>
    <xf numFmtId="0" fontId="25" fillId="3" borderId="2" xfId="1" applyFont="1" applyFill="1" applyBorder="1" applyAlignment="1">
      <alignment horizontal="left" vertical="center"/>
    </xf>
    <xf numFmtId="4" fontId="20" fillId="3" borderId="2" xfId="1" applyNumberFormat="1" applyFont="1" applyFill="1" applyBorder="1" applyAlignment="1">
      <alignment horizontal="center" vertical="center" wrapText="1"/>
    </xf>
    <xf numFmtId="0" fontId="25" fillId="3" borderId="2" xfId="1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 wrapText="1"/>
    </xf>
    <xf numFmtId="4" fontId="25" fillId="3" borderId="2" xfId="1" applyNumberFormat="1" applyFont="1" applyFill="1" applyBorder="1" applyAlignment="1">
      <alignment horizontal="center" vertical="center" wrapText="1"/>
    </xf>
    <xf numFmtId="0" fontId="27" fillId="2" borderId="2" xfId="1" applyFont="1" applyFill="1" applyBorder="1" applyAlignment="1">
      <alignment horizontal="center" vertical="center" wrapText="1"/>
    </xf>
    <xf numFmtId="0" fontId="20" fillId="2" borderId="2" xfId="6" applyFont="1" applyFill="1" applyBorder="1" applyAlignment="1">
      <alignment horizontal="center" vertical="center" wrapText="1"/>
    </xf>
    <xf numFmtId="1" fontId="27" fillId="2" borderId="2" xfId="1" applyNumberFormat="1" applyFont="1" applyFill="1" applyBorder="1" applyAlignment="1">
      <alignment horizontal="center" vertical="center" wrapText="1"/>
    </xf>
    <xf numFmtId="1" fontId="28" fillId="2" borderId="2" xfId="1" applyNumberFormat="1" applyFont="1" applyFill="1" applyBorder="1" applyAlignment="1">
      <alignment horizontal="center" vertical="center" wrapText="1"/>
    </xf>
    <xf numFmtId="1" fontId="20" fillId="2" borderId="2" xfId="2" applyNumberFormat="1" applyFont="1" applyFill="1" applyBorder="1" applyAlignment="1">
      <alignment horizontal="center" vertical="center" wrapText="1"/>
    </xf>
    <xf numFmtId="4" fontId="20" fillId="2" borderId="2" xfId="2" applyNumberFormat="1" applyFont="1" applyFill="1" applyBorder="1" applyAlignment="1">
      <alignment horizontal="center" vertical="center" wrapText="1"/>
    </xf>
    <xf numFmtId="4" fontId="27" fillId="2" borderId="2" xfId="1" applyNumberFormat="1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2" fontId="28" fillId="2" borderId="2" xfId="1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49" fontId="28" fillId="2" borderId="2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 applyProtection="1">
      <alignment horizontal="center" vertical="center" wrapText="1"/>
    </xf>
    <xf numFmtId="0" fontId="27" fillId="3" borderId="2" xfId="1" applyFont="1" applyFill="1" applyBorder="1" applyAlignment="1">
      <alignment horizontal="center" vertical="center" wrapText="1"/>
    </xf>
    <xf numFmtId="1" fontId="27" fillId="3" borderId="2" xfId="1" applyNumberFormat="1" applyFont="1" applyFill="1" applyBorder="1" applyAlignment="1">
      <alignment horizontal="center" vertical="center" wrapText="1"/>
    </xf>
    <xf numFmtId="1" fontId="28" fillId="3" borderId="2" xfId="1" applyNumberFormat="1" applyFont="1" applyFill="1" applyBorder="1" applyAlignment="1">
      <alignment horizontal="center" vertical="center" wrapText="1"/>
    </xf>
    <xf numFmtId="4" fontId="20" fillId="3" borderId="2" xfId="2" applyNumberFormat="1" applyFont="1" applyFill="1" applyBorder="1" applyAlignment="1">
      <alignment horizontal="center" vertical="center" wrapText="1"/>
    </xf>
    <xf numFmtId="4" fontId="27" fillId="3" borderId="2" xfId="1" applyNumberFormat="1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0" fillId="3" borderId="2" xfId="14" applyFont="1" applyFill="1" applyBorder="1" applyAlignment="1">
      <alignment horizontal="center" vertical="center" wrapText="1"/>
    </xf>
    <xf numFmtId="1" fontId="20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2" fontId="27" fillId="3" borderId="2" xfId="1" applyNumberFormat="1" applyFont="1" applyFill="1" applyBorder="1" applyAlignment="1">
      <alignment horizontal="center" vertical="center" wrapText="1"/>
    </xf>
    <xf numFmtId="49" fontId="27" fillId="3" borderId="2" xfId="34" applyNumberFormat="1" applyFont="1" applyFill="1" applyBorder="1" applyAlignment="1">
      <alignment horizontal="center" vertical="center" wrapText="1"/>
    </xf>
    <xf numFmtId="0" fontId="27" fillId="3" borderId="2" xfId="34" applyFont="1" applyFill="1" applyBorder="1" applyAlignment="1">
      <alignment horizontal="center" vertical="center" wrapText="1"/>
    </xf>
    <xf numFmtId="1" fontId="20" fillId="3" borderId="2" xfId="6" applyNumberFormat="1" applyFont="1" applyFill="1" applyBorder="1" applyAlignment="1">
      <alignment horizontal="center" vertical="center" wrapText="1"/>
    </xf>
    <xf numFmtId="2" fontId="27" fillId="2" borderId="2" xfId="1" applyNumberFormat="1" applyFont="1" applyFill="1" applyBorder="1" applyAlignment="1">
      <alignment horizontal="center" vertical="center" wrapText="1"/>
    </xf>
    <xf numFmtId="164" fontId="28" fillId="2" borderId="2" xfId="33" applyNumberFormat="1" applyFont="1" applyFill="1" applyBorder="1" applyAlignment="1">
      <alignment horizontal="center" vertical="center" wrapText="1"/>
    </xf>
    <xf numFmtId="0" fontId="28" fillId="2" borderId="2" xfId="1" applyFont="1" applyFill="1" applyBorder="1" applyAlignment="1">
      <alignment horizontal="center" vertical="center" wrapText="1"/>
    </xf>
    <xf numFmtId="1" fontId="28" fillId="2" borderId="2" xfId="0" applyNumberFormat="1" applyFont="1" applyFill="1" applyBorder="1" applyAlignment="1">
      <alignment horizontal="center" vertical="center" wrapText="1"/>
    </xf>
    <xf numFmtId="1" fontId="20" fillId="2" borderId="2" xfId="0" applyNumberFormat="1" applyFont="1" applyFill="1" applyBorder="1" applyAlignment="1">
      <alignment horizontal="center" vertical="center" wrapText="1"/>
    </xf>
    <xf numFmtId="1" fontId="28" fillId="2" borderId="2" xfId="2" applyNumberFormat="1" applyFont="1" applyFill="1" applyBorder="1" applyAlignment="1">
      <alignment horizontal="center" vertical="center" wrapText="1"/>
    </xf>
    <xf numFmtId="4" fontId="28" fillId="2" borderId="2" xfId="0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1" fontId="28" fillId="2" borderId="0" xfId="0" applyNumberFormat="1" applyFont="1" applyFill="1" applyAlignment="1">
      <alignment horizontal="center" vertical="center" wrapText="1"/>
    </xf>
    <xf numFmtId="0" fontId="27" fillId="2" borderId="2" xfId="3" applyFont="1" applyFill="1" applyBorder="1" applyAlignment="1">
      <alignment horizontal="center" vertical="center" wrapText="1"/>
    </xf>
    <xf numFmtId="1" fontId="20" fillId="2" borderId="2" xfId="1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165" fontId="20" fillId="2" borderId="2" xfId="2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0" fontId="27" fillId="0" borderId="2" xfId="1" applyFont="1" applyFill="1" applyBorder="1" applyAlignment="1">
      <alignment horizontal="center" vertical="center" wrapText="1"/>
    </xf>
    <xf numFmtId="2" fontId="27" fillId="0" borderId="2" xfId="1" applyNumberFormat="1" applyFont="1" applyFill="1" applyBorder="1" applyAlignment="1">
      <alignment horizontal="center" vertical="center" wrapText="1"/>
    </xf>
    <xf numFmtId="164" fontId="28" fillId="0" borderId="2" xfId="33" applyNumberFormat="1" applyFont="1" applyFill="1" applyBorder="1" applyAlignment="1">
      <alignment horizontal="center" vertical="center" wrapText="1"/>
    </xf>
    <xf numFmtId="0" fontId="28" fillId="0" borderId="2" xfId="1" applyFont="1" applyFill="1" applyBorder="1" applyAlignment="1">
      <alignment horizontal="center" vertical="center" wrapText="1"/>
    </xf>
    <xf numFmtId="1" fontId="28" fillId="0" borderId="2" xfId="0" applyNumberFormat="1" applyFont="1" applyFill="1" applyBorder="1" applyAlignment="1">
      <alignment horizontal="center" vertical="center" wrapText="1"/>
    </xf>
    <xf numFmtId="1" fontId="27" fillId="0" borderId="2" xfId="1" applyNumberFormat="1" applyFont="1" applyFill="1" applyBorder="1" applyAlignment="1">
      <alignment horizontal="center" vertical="center" wrapText="1"/>
    </xf>
    <xf numFmtId="1" fontId="28" fillId="0" borderId="2" xfId="1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center" vertical="center" wrapText="1"/>
    </xf>
    <xf numFmtId="1" fontId="28" fillId="0" borderId="2" xfId="2" applyNumberFormat="1" applyFont="1" applyFill="1" applyBorder="1" applyAlignment="1">
      <alignment horizontal="center" vertical="center" wrapText="1"/>
    </xf>
    <xf numFmtId="4" fontId="28" fillId="0" borderId="2" xfId="0" applyNumberFormat="1" applyFont="1" applyFill="1" applyBorder="1" applyAlignment="1">
      <alignment horizontal="center" vertical="center" wrapText="1"/>
    </xf>
    <xf numFmtId="4" fontId="27" fillId="0" borderId="2" xfId="1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1" fontId="28" fillId="0" borderId="0" xfId="0" applyNumberFormat="1" applyFont="1" applyFill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vertical="center" wrapText="1"/>
    </xf>
    <xf numFmtId="0" fontId="20" fillId="2" borderId="2" xfId="14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5" fillId="3" borderId="5" xfId="0" applyNumberFormat="1" applyFont="1" applyFill="1" applyBorder="1" applyAlignment="1">
      <alignment horizontal="center" vertical="center" wrapText="1"/>
    </xf>
    <xf numFmtId="0" fontId="25" fillId="3" borderId="6" xfId="0" applyNumberFormat="1" applyFont="1" applyFill="1" applyBorder="1" applyAlignment="1">
      <alignment horizontal="center" vertical="center" wrapText="1"/>
    </xf>
    <xf numFmtId="1" fontId="15" fillId="3" borderId="1" xfId="4" applyNumberFormat="1" applyFont="1" applyFill="1" applyBorder="1" applyAlignment="1">
      <alignment horizontal="center" vertical="center" wrapText="1"/>
    </xf>
    <xf numFmtId="4" fontId="15" fillId="3" borderId="1" xfId="3" applyNumberFormat="1" applyFont="1" applyFill="1" applyAlignment="1">
      <alignment horizontal="right" vertical="center" wrapText="1"/>
    </xf>
    <xf numFmtId="4" fontId="15" fillId="3" borderId="1" xfId="1" applyNumberFormat="1" applyFont="1" applyFill="1" applyBorder="1" applyAlignment="1">
      <alignment horizontal="right" vertical="center" wrapText="1"/>
    </xf>
    <xf numFmtId="1" fontId="15" fillId="3" borderId="1" xfId="1" applyNumberFormat="1" applyFont="1" applyFill="1" applyBorder="1" applyAlignment="1">
      <alignment horizontal="right" vertical="center" wrapText="1"/>
    </xf>
    <xf numFmtId="4" fontId="15" fillId="3" borderId="1" xfId="1" applyNumberFormat="1" applyFont="1" applyFill="1" applyAlignment="1">
      <alignment horizontal="right" vertical="center" wrapText="1"/>
    </xf>
    <xf numFmtId="1" fontId="15" fillId="3" borderId="1" xfId="1" applyNumberFormat="1" applyFont="1" applyFill="1" applyAlignment="1">
      <alignment horizontal="right" vertical="center" wrapText="1"/>
    </xf>
    <xf numFmtId="0" fontId="25" fillId="3" borderId="4" xfId="0" applyNumberFormat="1" applyFont="1" applyFill="1" applyBorder="1" applyAlignment="1">
      <alignment horizontal="center" vertical="center" wrapText="1"/>
    </xf>
    <xf numFmtId="0" fontId="25" fillId="3" borderId="7" xfId="0" applyNumberFormat="1" applyFont="1" applyFill="1" applyBorder="1" applyAlignment="1">
      <alignment horizontal="center" vertical="center" wrapText="1"/>
    </xf>
    <xf numFmtId="0" fontId="25" fillId="3" borderId="3" xfId="0" applyNumberFormat="1" applyFont="1" applyFill="1" applyBorder="1" applyAlignment="1">
      <alignment horizontal="center" vertical="center" wrapText="1"/>
    </xf>
  </cellXfs>
  <cellStyles count="35">
    <cellStyle name="Normal 12" xfId="30"/>
    <cellStyle name="Normal 4" xfId="10"/>
    <cellStyle name="Style 1 2" xfId="20"/>
    <cellStyle name="Обычный" xfId="0" builtinId="0"/>
    <cellStyle name="Обычный 10 2" xfId="15"/>
    <cellStyle name="Обычный 100" xfId="21"/>
    <cellStyle name="Обычный 11" xfId="29"/>
    <cellStyle name="Обычный 15" xfId="24"/>
    <cellStyle name="Обычный 19 3" xfId="23"/>
    <cellStyle name="Обычный 2" xfId="4"/>
    <cellStyle name="Обычный 2 2" xfId="11"/>
    <cellStyle name="Обычный 2 2 10 2" xfId="18"/>
    <cellStyle name="Обычный 2 2 2" xfId="1"/>
    <cellStyle name="Обычный 2 2 2 2" xfId="17"/>
    <cellStyle name="Обычный 2 2 2 3" xfId="6"/>
    <cellStyle name="Обычный 2 2 2 3 2" xfId="31"/>
    <cellStyle name="Обычный 2 4 3 3 2 2 3 2" xfId="8"/>
    <cellStyle name="Обычный 24 2 2 3" xfId="12"/>
    <cellStyle name="Обычный 24 2 3 2" xfId="5"/>
    <cellStyle name="Обычный 29" xfId="9"/>
    <cellStyle name="Обычный 3" xfId="19"/>
    <cellStyle name="Обычный 3 10" xfId="14"/>
    <cellStyle name="Обычный 30 2" xfId="32"/>
    <cellStyle name="Обычный 5" xfId="26"/>
    <cellStyle name="Обычный 6" xfId="27"/>
    <cellStyle name="Обычный 7" xfId="3"/>
    <cellStyle name="Обычный 8 4 2" xfId="16"/>
    <cellStyle name="Обычный_Лист2" xfId="34"/>
    <cellStyle name="Стиль 1" xfId="33"/>
    <cellStyle name="Стиль 1 2" xfId="28"/>
    <cellStyle name="Финансовый 10" xfId="7"/>
    <cellStyle name="Финансовый 11 2 3 2" xfId="13"/>
    <cellStyle name="Финансовый 2 10" xfId="2"/>
    <cellStyle name="Финансовый 2 10 2" xfId="25"/>
    <cellStyle name="Финансовый 2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46"/>
  <sheetViews>
    <sheetView tabSelected="1" view="pageBreakPreview" zoomScale="60" zoomScaleNormal="100" workbookViewId="0">
      <pane ySplit="14" topLeftCell="A15" activePane="bottomLeft" state="frozen"/>
      <selection pane="bottomLeft" activeCell="K41" sqref="K41"/>
    </sheetView>
  </sheetViews>
  <sheetFormatPr defaultRowHeight="12.75" customHeight="1" x14ac:dyDescent="0.25"/>
  <cols>
    <col min="1" max="1" width="9.28515625" style="20" customWidth="1"/>
    <col min="2" max="2" width="23.28515625" style="20" customWidth="1"/>
    <col min="3" max="3" width="13.85546875" style="20" customWidth="1"/>
    <col min="4" max="4" width="20.42578125" style="20" customWidth="1"/>
    <col min="5" max="5" width="29.140625" style="20" customWidth="1"/>
    <col min="6" max="6" width="31.7109375" style="20" customWidth="1"/>
    <col min="7" max="7" width="11.85546875" style="20" customWidth="1"/>
    <col min="8" max="8" width="14.5703125" style="20" customWidth="1"/>
    <col min="9" max="9" width="12.85546875" style="20" customWidth="1"/>
    <col min="10" max="10" width="22.5703125" style="20" customWidth="1"/>
    <col min="11" max="11" width="17.5703125" style="20" customWidth="1"/>
    <col min="12" max="12" width="35.28515625" style="20" customWidth="1"/>
    <col min="13" max="13" width="15.7109375" style="20" customWidth="1"/>
    <col min="14" max="14" width="15.85546875" style="20" customWidth="1"/>
    <col min="15" max="15" width="27.140625" style="20" customWidth="1"/>
    <col min="16" max="16" width="14.42578125" style="20" customWidth="1"/>
    <col min="17" max="17" width="10.85546875" style="20" customWidth="1"/>
    <col min="18" max="18" width="12.42578125" style="20" customWidth="1"/>
    <col min="19" max="19" width="14.7109375" style="20" customWidth="1"/>
    <col min="20" max="20" width="15.28515625" style="20" customWidth="1"/>
    <col min="21" max="21" width="18.5703125" style="20" customWidth="1"/>
    <col min="22" max="22" width="13.85546875" style="20" customWidth="1"/>
    <col min="23" max="23" width="13.28515625" style="20" customWidth="1"/>
    <col min="24" max="24" width="13.7109375" style="20" customWidth="1"/>
    <col min="25" max="26" width="9.140625" style="21"/>
    <col min="27" max="27" width="18" style="21" customWidth="1"/>
    <col min="28" max="16384" width="9.140625" style="21"/>
  </cols>
  <sheetData>
    <row r="2" spans="1:28" ht="19.5" customHeight="1" x14ac:dyDescent="0.25">
      <c r="R2" s="1"/>
      <c r="S2" s="2"/>
      <c r="T2" s="3"/>
      <c r="U2" s="94" t="s">
        <v>23</v>
      </c>
      <c r="V2" s="94"/>
    </row>
    <row r="3" spans="1:28" ht="21.75" customHeight="1" x14ac:dyDescent="0.25">
      <c r="R3" s="1"/>
      <c r="S3" s="98" t="s">
        <v>100</v>
      </c>
      <c r="T3" s="98"/>
      <c r="U3" s="98"/>
      <c r="V3" s="98"/>
    </row>
    <row r="4" spans="1:28" ht="12.75" customHeight="1" x14ac:dyDescent="0.25">
      <c r="R4" s="1"/>
      <c r="S4" s="2"/>
      <c r="T4" s="4"/>
      <c r="U4" s="4"/>
      <c r="V4" s="4"/>
    </row>
    <row r="5" spans="1:28" ht="18.75" customHeight="1" x14ac:dyDescent="0.25">
      <c r="R5" s="5"/>
      <c r="S5" s="6"/>
      <c r="T5" s="7"/>
      <c r="U5" s="95" t="s">
        <v>24</v>
      </c>
      <c r="V5" s="95"/>
    </row>
    <row r="6" spans="1:28" ht="36.75" customHeight="1" x14ac:dyDescent="0.25">
      <c r="R6" s="5"/>
      <c r="S6" s="96" t="s">
        <v>50</v>
      </c>
      <c r="T6" s="96"/>
      <c r="U6" s="96"/>
      <c r="V6" s="96"/>
    </row>
    <row r="7" spans="1:28" ht="19.5" customHeight="1" x14ac:dyDescent="0.25">
      <c r="R7" s="97" t="s">
        <v>51</v>
      </c>
      <c r="S7" s="97"/>
      <c r="T7" s="97"/>
      <c r="U7" s="97"/>
      <c r="V7" s="97"/>
      <c r="W7" s="22"/>
    </row>
    <row r="8" spans="1:28" ht="13.5" customHeight="1" x14ac:dyDescent="0.25">
      <c r="R8" s="8"/>
      <c r="S8" s="8"/>
      <c r="T8" s="8"/>
      <c r="U8" s="8"/>
      <c r="V8" s="8"/>
      <c r="W8" s="22"/>
    </row>
    <row r="9" spans="1:28" ht="13.5" customHeight="1" x14ac:dyDescent="0.25">
      <c r="R9" s="8"/>
      <c r="S9" s="8"/>
      <c r="T9" s="8"/>
      <c r="U9" s="8"/>
      <c r="V9" s="8"/>
      <c r="W9" s="22"/>
    </row>
    <row r="10" spans="1:28" ht="26.25" customHeight="1" x14ac:dyDescent="0.25">
      <c r="A10" s="93" t="s">
        <v>101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spans="1:28" ht="13.5" customHeight="1" thickBot="1" x14ac:dyDescent="0.3"/>
    <row r="12" spans="1:28" ht="12.75" customHeight="1" x14ac:dyDescent="0.25">
      <c r="A12" s="91" t="s">
        <v>0</v>
      </c>
      <c r="B12" s="91" t="s">
        <v>1</v>
      </c>
      <c r="C12" s="91" t="s">
        <v>26</v>
      </c>
      <c r="D12" s="91" t="s">
        <v>2</v>
      </c>
      <c r="E12" s="91" t="s">
        <v>3</v>
      </c>
      <c r="F12" s="91" t="s">
        <v>4</v>
      </c>
      <c r="G12" s="91" t="s">
        <v>5</v>
      </c>
      <c r="H12" s="91" t="s">
        <v>6</v>
      </c>
      <c r="I12" s="91" t="s">
        <v>7</v>
      </c>
      <c r="J12" s="91" t="s">
        <v>8</v>
      </c>
      <c r="K12" s="91" t="s">
        <v>9</v>
      </c>
      <c r="L12" s="91" t="s">
        <v>10</v>
      </c>
      <c r="M12" s="91" t="s">
        <v>11</v>
      </c>
      <c r="N12" s="91" t="s">
        <v>12</v>
      </c>
      <c r="O12" s="91" t="s">
        <v>13</v>
      </c>
      <c r="P12" s="91" t="s">
        <v>14</v>
      </c>
      <c r="Q12" s="91" t="s">
        <v>15</v>
      </c>
      <c r="R12" s="91" t="s">
        <v>16</v>
      </c>
      <c r="S12" s="91" t="s">
        <v>17</v>
      </c>
      <c r="T12" s="91" t="s">
        <v>18</v>
      </c>
      <c r="U12" s="91" t="s">
        <v>19</v>
      </c>
      <c r="V12" s="91" t="s">
        <v>20</v>
      </c>
      <c r="W12" s="100" t="s">
        <v>21</v>
      </c>
      <c r="X12" s="91" t="s">
        <v>22</v>
      </c>
    </row>
    <row r="13" spans="1:28" ht="93.75" customHeight="1" thickBot="1" x14ac:dyDescent="0.3">
      <c r="A13" s="99"/>
      <c r="B13" s="99"/>
      <c r="C13" s="99"/>
      <c r="D13" s="99"/>
      <c r="E13" s="99"/>
      <c r="F13" s="92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2"/>
      <c r="W13" s="101"/>
      <c r="X13" s="92"/>
    </row>
    <row r="14" spans="1:28" ht="17.25" customHeight="1" x14ac:dyDescent="0.25">
      <c r="A14" s="23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4">
        <v>13</v>
      </c>
      <c r="N14" s="24">
        <v>14</v>
      </c>
      <c r="O14" s="24">
        <v>15</v>
      </c>
      <c r="P14" s="24">
        <v>16</v>
      </c>
      <c r="Q14" s="24">
        <v>17</v>
      </c>
      <c r="R14" s="24">
        <v>18</v>
      </c>
      <c r="S14" s="24">
        <v>19</v>
      </c>
      <c r="T14" s="24">
        <v>20</v>
      </c>
      <c r="U14" s="24">
        <v>21</v>
      </c>
      <c r="V14" s="24">
        <v>22</v>
      </c>
      <c r="W14" s="24">
        <v>23</v>
      </c>
      <c r="X14" s="24">
        <v>24</v>
      </c>
    </row>
    <row r="15" spans="1:28" s="17" customFormat="1" ht="18.75" customHeight="1" x14ac:dyDescent="0.25">
      <c r="A15" s="25" t="s">
        <v>27</v>
      </c>
      <c r="B15" s="9"/>
      <c r="C15" s="10"/>
      <c r="D15" s="10"/>
      <c r="E15" s="10"/>
      <c r="F15" s="10"/>
      <c r="G15" s="19"/>
      <c r="H15" s="19"/>
      <c r="I15" s="19"/>
      <c r="J15" s="19"/>
      <c r="K15" s="19"/>
      <c r="L15" s="19"/>
      <c r="M15" s="19"/>
      <c r="N15" s="19"/>
      <c r="O15" s="19"/>
      <c r="P15" s="11"/>
      <c r="Q15" s="12"/>
      <c r="R15" s="13"/>
      <c r="S15" s="14"/>
      <c r="T15" s="26"/>
      <c r="U15" s="26"/>
      <c r="V15" s="10"/>
      <c r="W15" s="15"/>
      <c r="X15" s="10"/>
      <c r="Y15" s="16"/>
      <c r="Z15" s="16"/>
      <c r="AA15" s="16"/>
      <c r="AB15" s="16"/>
    </row>
    <row r="16" spans="1:28" s="28" customFormat="1" ht="20.25" customHeight="1" x14ac:dyDescent="0.25">
      <c r="A16" s="27" t="s">
        <v>44</v>
      </c>
      <c r="B16" s="9"/>
      <c r="C16" s="10"/>
      <c r="D16" s="10"/>
      <c r="E16" s="10"/>
      <c r="F16" s="10"/>
      <c r="G16" s="19"/>
      <c r="H16" s="19"/>
      <c r="I16" s="19"/>
      <c r="J16" s="19"/>
      <c r="K16" s="19"/>
      <c r="L16" s="19"/>
      <c r="M16" s="19"/>
      <c r="N16" s="19"/>
      <c r="O16" s="19"/>
      <c r="P16" s="11"/>
      <c r="Q16" s="18"/>
      <c r="R16" s="13"/>
      <c r="S16" s="14"/>
      <c r="T16" s="26"/>
      <c r="U16" s="26"/>
      <c r="V16" s="10"/>
      <c r="W16" s="15"/>
      <c r="X16" s="10"/>
      <c r="AA16" s="16"/>
      <c r="AB16" s="16"/>
    </row>
    <row r="17" spans="1:28" s="65" customFormat="1" ht="89.25" x14ac:dyDescent="0.25">
      <c r="A17" s="30" t="s">
        <v>112</v>
      </c>
      <c r="B17" s="58" t="s">
        <v>42</v>
      </c>
      <c r="C17" s="59" t="s">
        <v>113</v>
      </c>
      <c r="D17" s="60" t="s">
        <v>114</v>
      </c>
      <c r="E17" s="61" t="s">
        <v>115</v>
      </c>
      <c r="F17" s="61" t="s">
        <v>116</v>
      </c>
      <c r="G17" s="32" t="s">
        <v>52</v>
      </c>
      <c r="H17" s="32">
        <v>0</v>
      </c>
      <c r="I17" s="33">
        <v>471010000</v>
      </c>
      <c r="J17" s="33" t="s">
        <v>43</v>
      </c>
      <c r="K17" s="32" t="s">
        <v>117</v>
      </c>
      <c r="L17" s="32" t="s">
        <v>45</v>
      </c>
      <c r="M17" s="32" t="s">
        <v>46</v>
      </c>
      <c r="N17" s="33" t="s">
        <v>118</v>
      </c>
      <c r="O17" s="32" t="s">
        <v>47</v>
      </c>
      <c r="P17" s="41" t="s">
        <v>119</v>
      </c>
      <c r="Q17" s="62" t="s">
        <v>120</v>
      </c>
      <c r="R17" s="63">
        <v>250</v>
      </c>
      <c r="S17" s="64">
        <v>7556.34</v>
      </c>
      <c r="T17" s="36">
        <f t="shared" ref="T17" si="0">R17*S17</f>
        <v>1889085</v>
      </c>
      <c r="U17" s="36">
        <f t="shared" ref="U17" si="1">T17*1.12</f>
        <v>2115775.2000000002</v>
      </c>
      <c r="V17" s="33"/>
      <c r="W17" s="33">
        <v>2015</v>
      </c>
      <c r="X17" s="60" t="s">
        <v>103</v>
      </c>
      <c r="AA17" s="66"/>
      <c r="AB17" s="66"/>
    </row>
    <row r="18" spans="1:28" s="38" customFormat="1" ht="51" x14ac:dyDescent="0.25">
      <c r="A18" s="30" t="s">
        <v>61</v>
      </c>
      <c r="B18" s="39" t="s">
        <v>42</v>
      </c>
      <c r="C18" s="43" t="s">
        <v>57</v>
      </c>
      <c r="D18" s="43" t="s">
        <v>58</v>
      </c>
      <c r="E18" s="43" t="s">
        <v>59</v>
      </c>
      <c r="F18" s="31" t="s">
        <v>60</v>
      </c>
      <c r="G18" s="33" t="s">
        <v>52</v>
      </c>
      <c r="H18" s="32">
        <v>0</v>
      </c>
      <c r="I18" s="33">
        <v>471010000</v>
      </c>
      <c r="J18" s="33" t="s">
        <v>43</v>
      </c>
      <c r="K18" s="33" t="s">
        <v>53</v>
      </c>
      <c r="L18" s="32" t="s">
        <v>45</v>
      </c>
      <c r="M18" s="32" t="s">
        <v>46</v>
      </c>
      <c r="N18" s="33" t="s">
        <v>56</v>
      </c>
      <c r="O18" s="32" t="s">
        <v>47</v>
      </c>
      <c r="P18" s="41" t="s">
        <v>48</v>
      </c>
      <c r="Q18" s="31" t="s">
        <v>49</v>
      </c>
      <c r="R18" s="34">
        <v>1</v>
      </c>
      <c r="S18" s="35">
        <v>237678.16</v>
      </c>
      <c r="T18" s="36">
        <f t="shared" ref="T18" si="2">R18*S18</f>
        <v>237678.16</v>
      </c>
      <c r="U18" s="36">
        <f t="shared" ref="U18" si="3">T18*1.12</f>
        <v>266199.53920000006</v>
      </c>
      <c r="V18" s="40"/>
      <c r="W18" s="33">
        <v>2015</v>
      </c>
      <c r="X18" s="40" t="s">
        <v>103</v>
      </c>
      <c r="Y18" s="42"/>
      <c r="Z18" s="42"/>
      <c r="AA18" s="37"/>
      <c r="AB18" s="37"/>
    </row>
    <row r="19" spans="1:28" s="17" customFormat="1" ht="51" x14ac:dyDescent="0.25">
      <c r="A19" s="44" t="s">
        <v>92</v>
      </c>
      <c r="B19" s="9" t="s">
        <v>42</v>
      </c>
      <c r="C19" s="49" t="s">
        <v>69</v>
      </c>
      <c r="D19" s="49" t="s">
        <v>70</v>
      </c>
      <c r="E19" s="49" t="s">
        <v>71</v>
      </c>
      <c r="F19" s="18" t="s">
        <v>72</v>
      </c>
      <c r="G19" s="19" t="s">
        <v>54</v>
      </c>
      <c r="H19" s="45">
        <v>0</v>
      </c>
      <c r="I19" s="46">
        <v>471010000</v>
      </c>
      <c r="J19" s="46" t="s">
        <v>43</v>
      </c>
      <c r="K19" s="50" t="s">
        <v>64</v>
      </c>
      <c r="L19" s="45" t="s">
        <v>45</v>
      </c>
      <c r="M19" s="45" t="s">
        <v>46</v>
      </c>
      <c r="N19" s="45" t="s">
        <v>65</v>
      </c>
      <c r="O19" s="45" t="s">
        <v>47</v>
      </c>
      <c r="P19" s="11" t="s">
        <v>48</v>
      </c>
      <c r="Q19" s="51" t="s">
        <v>49</v>
      </c>
      <c r="R19" s="13">
        <v>1</v>
      </c>
      <c r="S19" s="47">
        <v>170931.20000000001</v>
      </c>
      <c r="T19" s="48">
        <f t="shared" ref="T19:T27" si="4">R19*S19</f>
        <v>170931.20000000001</v>
      </c>
      <c r="U19" s="48">
        <f t="shared" ref="U19:U27" si="5">T19*1.12</f>
        <v>191442.94400000002</v>
      </c>
      <c r="V19" s="10"/>
      <c r="W19" s="46">
        <v>2015</v>
      </c>
      <c r="X19" s="10">
        <v>1.1200000000000001</v>
      </c>
      <c r="Y19" s="16"/>
      <c r="Z19" s="16"/>
      <c r="AA19" s="16"/>
      <c r="AB19" s="16"/>
    </row>
    <row r="20" spans="1:28" s="17" customFormat="1" ht="51" x14ac:dyDescent="0.25">
      <c r="A20" s="44" t="s">
        <v>93</v>
      </c>
      <c r="B20" s="9" t="s">
        <v>42</v>
      </c>
      <c r="C20" s="49" t="s">
        <v>73</v>
      </c>
      <c r="D20" s="49" t="s">
        <v>70</v>
      </c>
      <c r="E20" s="49" t="s">
        <v>74</v>
      </c>
      <c r="F20" s="18" t="s">
        <v>75</v>
      </c>
      <c r="G20" s="19" t="s">
        <v>54</v>
      </c>
      <c r="H20" s="45">
        <v>0</v>
      </c>
      <c r="I20" s="46">
        <v>471010000</v>
      </c>
      <c r="J20" s="46" t="s">
        <v>43</v>
      </c>
      <c r="K20" s="50" t="s">
        <v>64</v>
      </c>
      <c r="L20" s="45" t="s">
        <v>45</v>
      </c>
      <c r="M20" s="45" t="s">
        <v>46</v>
      </c>
      <c r="N20" s="45" t="s">
        <v>65</v>
      </c>
      <c r="O20" s="45" t="s">
        <v>47</v>
      </c>
      <c r="P20" s="11" t="s">
        <v>48</v>
      </c>
      <c r="Q20" s="51" t="s">
        <v>49</v>
      </c>
      <c r="R20" s="13">
        <v>100</v>
      </c>
      <c r="S20" s="47">
        <v>40063.759999999995</v>
      </c>
      <c r="T20" s="48">
        <f t="shared" si="4"/>
        <v>4006375.9999999995</v>
      </c>
      <c r="U20" s="48">
        <f t="shared" si="5"/>
        <v>4487141.12</v>
      </c>
      <c r="V20" s="10"/>
      <c r="W20" s="46">
        <v>2015</v>
      </c>
      <c r="X20" s="10">
        <v>1.1200000000000001</v>
      </c>
      <c r="Y20" s="16"/>
      <c r="Z20" s="16"/>
      <c r="AA20" s="16"/>
      <c r="AB20" s="16"/>
    </row>
    <row r="21" spans="1:28" s="17" customFormat="1" ht="51" x14ac:dyDescent="0.25">
      <c r="A21" s="44" t="s">
        <v>94</v>
      </c>
      <c r="B21" s="9" t="s">
        <v>42</v>
      </c>
      <c r="C21" s="50" t="s">
        <v>83</v>
      </c>
      <c r="D21" s="50" t="s">
        <v>70</v>
      </c>
      <c r="E21" s="50" t="s">
        <v>84</v>
      </c>
      <c r="F21" s="18" t="s">
        <v>85</v>
      </c>
      <c r="G21" s="19" t="s">
        <v>54</v>
      </c>
      <c r="H21" s="45">
        <v>0</v>
      </c>
      <c r="I21" s="46">
        <v>471010000</v>
      </c>
      <c r="J21" s="46" t="s">
        <v>43</v>
      </c>
      <c r="K21" s="50" t="s">
        <v>64</v>
      </c>
      <c r="L21" s="45" t="s">
        <v>45</v>
      </c>
      <c r="M21" s="45" t="s">
        <v>46</v>
      </c>
      <c r="N21" s="45" t="s">
        <v>65</v>
      </c>
      <c r="O21" s="45" t="s">
        <v>47</v>
      </c>
      <c r="P21" s="11" t="s">
        <v>48</v>
      </c>
      <c r="Q21" s="51" t="s">
        <v>49</v>
      </c>
      <c r="R21" s="13">
        <v>100</v>
      </c>
      <c r="S21" s="47">
        <v>98282.36</v>
      </c>
      <c r="T21" s="48">
        <f t="shared" si="4"/>
        <v>9828236</v>
      </c>
      <c r="U21" s="48">
        <f t="shared" si="5"/>
        <v>11007624.32</v>
      </c>
      <c r="V21" s="10"/>
      <c r="W21" s="46">
        <v>2015</v>
      </c>
      <c r="X21" s="10">
        <v>1.1200000000000001</v>
      </c>
      <c r="Y21" s="16"/>
      <c r="Z21" s="16"/>
      <c r="AA21" s="16"/>
      <c r="AB21" s="16"/>
    </row>
    <row r="22" spans="1:28" s="53" customFormat="1" ht="55.5" customHeight="1" x14ac:dyDescent="0.25">
      <c r="A22" s="44" t="s">
        <v>95</v>
      </c>
      <c r="B22" s="9" t="s">
        <v>42</v>
      </c>
      <c r="C22" s="54" t="s">
        <v>89</v>
      </c>
      <c r="D22" s="54" t="s">
        <v>90</v>
      </c>
      <c r="E22" s="54" t="s">
        <v>91</v>
      </c>
      <c r="F22" s="54" t="s">
        <v>91</v>
      </c>
      <c r="G22" s="19" t="s">
        <v>52</v>
      </c>
      <c r="H22" s="45">
        <v>0</v>
      </c>
      <c r="I22" s="46">
        <v>471010000</v>
      </c>
      <c r="J22" s="46" t="s">
        <v>43</v>
      </c>
      <c r="K22" s="50" t="s">
        <v>64</v>
      </c>
      <c r="L22" s="45" t="s">
        <v>45</v>
      </c>
      <c r="M22" s="45" t="s">
        <v>46</v>
      </c>
      <c r="N22" s="45" t="s">
        <v>65</v>
      </c>
      <c r="O22" s="45" t="s">
        <v>47</v>
      </c>
      <c r="P22" s="11" t="s">
        <v>48</v>
      </c>
      <c r="Q22" s="51" t="s">
        <v>49</v>
      </c>
      <c r="R22" s="13">
        <v>3</v>
      </c>
      <c r="S22" s="47">
        <v>184800</v>
      </c>
      <c r="T22" s="48">
        <f t="shared" si="4"/>
        <v>554400</v>
      </c>
      <c r="U22" s="48">
        <f t="shared" si="5"/>
        <v>620928.00000000012</v>
      </c>
      <c r="V22" s="10"/>
      <c r="W22" s="46">
        <v>2015</v>
      </c>
      <c r="X22" s="10">
        <v>1.1200000000000001</v>
      </c>
      <c r="Y22" s="52"/>
      <c r="Z22" s="52"/>
      <c r="AA22" s="52"/>
      <c r="AB22" s="52"/>
    </row>
    <row r="23" spans="1:28" s="17" customFormat="1" ht="51" x14ac:dyDescent="0.25">
      <c r="A23" s="44" t="s">
        <v>96</v>
      </c>
      <c r="B23" s="9" t="s">
        <v>42</v>
      </c>
      <c r="C23" s="55" t="s">
        <v>66</v>
      </c>
      <c r="D23" s="56" t="s">
        <v>67</v>
      </c>
      <c r="E23" s="56" t="s">
        <v>68</v>
      </c>
      <c r="F23" s="56" t="s">
        <v>68</v>
      </c>
      <c r="G23" s="19" t="s">
        <v>52</v>
      </c>
      <c r="H23" s="45">
        <v>0</v>
      </c>
      <c r="I23" s="46">
        <v>471010000</v>
      </c>
      <c r="J23" s="46" t="s">
        <v>43</v>
      </c>
      <c r="K23" s="50" t="s">
        <v>64</v>
      </c>
      <c r="L23" s="45" t="s">
        <v>45</v>
      </c>
      <c r="M23" s="45" t="s">
        <v>46</v>
      </c>
      <c r="N23" s="45" t="s">
        <v>65</v>
      </c>
      <c r="O23" s="45" t="s">
        <v>47</v>
      </c>
      <c r="P23" s="11" t="s">
        <v>48</v>
      </c>
      <c r="Q23" s="51" t="s">
        <v>49</v>
      </c>
      <c r="R23" s="13">
        <v>4</v>
      </c>
      <c r="S23" s="47">
        <v>758441.7</v>
      </c>
      <c r="T23" s="48">
        <f t="shared" si="4"/>
        <v>3033766.8</v>
      </c>
      <c r="U23" s="48">
        <f t="shared" si="5"/>
        <v>3397818.8160000001</v>
      </c>
      <c r="V23" s="10"/>
      <c r="W23" s="46">
        <v>2015</v>
      </c>
      <c r="X23" s="10">
        <v>1.1200000000000001</v>
      </c>
      <c r="Y23" s="16"/>
      <c r="Z23" s="16"/>
      <c r="AA23" s="16"/>
      <c r="AB23" s="16"/>
    </row>
    <row r="24" spans="1:28" s="17" customFormat="1" ht="114.75" x14ac:dyDescent="0.25">
      <c r="A24" s="44" t="s">
        <v>97</v>
      </c>
      <c r="B24" s="9" t="s">
        <v>42</v>
      </c>
      <c r="C24" s="55" t="s">
        <v>80</v>
      </c>
      <c r="D24" s="56" t="s">
        <v>81</v>
      </c>
      <c r="E24" s="56" t="s">
        <v>82</v>
      </c>
      <c r="F24" s="56" t="s">
        <v>82</v>
      </c>
      <c r="G24" s="19" t="s">
        <v>52</v>
      </c>
      <c r="H24" s="45">
        <v>0</v>
      </c>
      <c r="I24" s="46">
        <v>471010000</v>
      </c>
      <c r="J24" s="46" t="s">
        <v>43</v>
      </c>
      <c r="K24" s="50" t="s">
        <v>64</v>
      </c>
      <c r="L24" s="45" t="s">
        <v>45</v>
      </c>
      <c r="M24" s="45" t="s">
        <v>46</v>
      </c>
      <c r="N24" s="45" t="s">
        <v>65</v>
      </c>
      <c r="O24" s="45" t="s">
        <v>47</v>
      </c>
      <c r="P24" s="11" t="s">
        <v>48</v>
      </c>
      <c r="Q24" s="51" t="s">
        <v>49</v>
      </c>
      <c r="R24" s="13">
        <v>10</v>
      </c>
      <c r="S24" s="47">
        <v>41763.479999999996</v>
      </c>
      <c r="T24" s="48">
        <f t="shared" si="4"/>
        <v>417634.79999999993</v>
      </c>
      <c r="U24" s="48">
        <f t="shared" si="5"/>
        <v>467750.97599999997</v>
      </c>
      <c r="V24" s="10"/>
      <c r="W24" s="46">
        <v>2015</v>
      </c>
      <c r="X24" s="10">
        <v>1.1200000000000001</v>
      </c>
      <c r="Y24" s="16"/>
      <c r="Z24" s="16"/>
      <c r="AA24" s="16"/>
      <c r="AB24" s="16"/>
    </row>
    <row r="25" spans="1:28" s="17" customFormat="1" ht="165.75" x14ac:dyDescent="0.25">
      <c r="A25" s="44" t="s">
        <v>98</v>
      </c>
      <c r="B25" s="9" t="s">
        <v>42</v>
      </c>
      <c r="C25" s="49" t="s">
        <v>76</v>
      </c>
      <c r="D25" s="49" t="s">
        <v>77</v>
      </c>
      <c r="E25" s="49" t="s">
        <v>78</v>
      </c>
      <c r="F25" s="49" t="s">
        <v>79</v>
      </c>
      <c r="G25" s="19" t="s">
        <v>52</v>
      </c>
      <c r="H25" s="45">
        <v>0</v>
      </c>
      <c r="I25" s="46">
        <v>471010000</v>
      </c>
      <c r="J25" s="46" t="s">
        <v>43</v>
      </c>
      <c r="K25" s="50" t="s">
        <v>64</v>
      </c>
      <c r="L25" s="45" t="s">
        <v>45</v>
      </c>
      <c r="M25" s="45" t="s">
        <v>46</v>
      </c>
      <c r="N25" s="45" t="s">
        <v>65</v>
      </c>
      <c r="O25" s="45" t="s">
        <v>47</v>
      </c>
      <c r="P25" s="11" t="s">
        <v>48</v>
      </c>
      <c r="Q25" s="51" t="s">
        <v>49</v>
      </c>
      <c r="R25" s="13">
        <v>1</v>
      </c>
      <c r="S25" s="47">
        <v>2135206</v>
      </c>
      <c r="T25" s="48">
        <f t="shared" si="4"/>
        <v>2135206</v>
      </c>
      <c r="U25" s="48">
        <f t="shared" si="5"/>
        <v>2391430.7200000002</v>
      </c>
      <c r="V25" s="10"/>
      <c r="W25" s="46">
        <v>2015</v>
      </c>
      <c r="X25" s="10">
        <v>1.1200000000000001</v>
      </c>
      <c r="Y25" s="16"/>
      <c r="Z25" s="16"/>
      <c r="AA25" s="16"/>
      <c r="AB25" s="16"/>
    </row>
    <row r="26" spans="1:28" s="17" customFormat="1" ht="51" x14ac:dyDescent="0.25">
      <c r="A26" s="44" t="s">
        <v>99</v>
      </c>
      <c r="B26" s="9" t="s">
        <v>42</v>
      </c>
      <c r="C26" s="49" t="s">
        <v>86</v>
      </c>
      <c r="D26" s="49" t="s">
        <v>87</v>
      </c>
      <c r="E26" s="49" t="s">
        <v>88</v>
      </c>
      <c r="F26" s="49" t="s">
        <v>88</v>
      </c>
      <c r="G26" s="19" t="s">
        <v>52</v>
      </c>
      <c r="H26" s="45">
        <v>0</v>
      </c>
      <c r="I26" s="46">
        <v>471010000</v>
      </c>
      <c r="J26" s="46" t="s">
        <v>43</v>
      </c>
      <c r="K26" s="50" t="s">
        <v>64</v>
      </c>
      <c r="L26" s="45" t="s">
        <v>45</v>
      </c>
      <c r="M26" s="45" t="s">
        <v>46</v>
      </c>
      <c r="N26" s="45" t="s">
        <v>65</v>
      </c>
      <c r="O26" s="45" t="s">
        <v>47</v>
      </c>
      <c r="P26" s="11" t="s">
        <v>48</v>
      </c>
      <c r="Q26" s="51" t="s">
        <v>49</v>
      </c>
      <c r="R26" s="57">
        <v>1</v>
      </c>
      <c r="S26" s="14">
        <v>285485.2</v>
      </c>
      <c r="T26" s="48">
        <f t="shared" si="4"/>
        <v>285485.2</v>
      </c>
      <c r="U26" s="48">
        <f t="shared" si="5"/>
        <v>319743.42400000006</v>
      </c>
      <c r="V26" s="10"/>
      <c r="W26" s="46">
        <v>2015</v>
      </c>
      <c r="X26" s="10">
        <v>1.1200000000000001</v>
      </c>
      <c r="Y26" s="16"/>
      <c r="Z26" s="16"/>
      <c r="AA26" s="16"/>
      <c r="AB26" s="16"/>
    </row>
    <row r="27" spans="1:28" s="90" customFormat="1" ht="51" x14ac:dyDescent="0.25">
      <c r="A27" s="30" t="s">
        <v>138</v>
      </c>
      <c r="B27" s="87" t="s">
        <v>42</v>
      </c>
      <c r="C27" s="58" t="s">
        <v>139</v>
      </c>
      <c r="D27" s="58" t="s">
        <v>70</v>
      </c>
      <c r="E27" s="58" t="s">
        <v>140</v>
      </c>
      <c r="F27" s="58" t="s">
        <v>140</v>
      </c>
      <c r="G27" s="68" t="s">
        <v>52</v>
      </c>
      <c r="H27" s="32">
        <v>0</v>
      </c>
      <c r="I27" s="33">
        <v>471010000</v>
      </c>
      <c r="J27" s="33" t="s">
        <v>43</v>
      </c>
      <c r="K27" s="32" t="s">
        <v>128</v>
      </c>
      <c r="L27" s="32" t="s">
        <v>45</v>
      </c>
      <c r="M27" s="32" t="s">
        <v>46</v>
      </c>
      <c r="N27" s="32" t="s">
        <v>65</v>
      </c>
      <c r="O27" s="32" t="s">
        <v>47</v>
      </c>
      <c r="P27" s="88" t="s">
        <v>48</v>
      </c>
      <c r="Q27" s="89" t="s">
        <v>49</v>
      </c>
      <c r="R27" s="34">
        <v>1</v>
      </c>
      <c r="S27" s="35">
        <v>1355280</v>
      </c>
      <c r="T27" s="36">
        <f t="shared" si="4"/>
        <v>1355280</v>
      </c>
      <c r="U27" s="36">
        <f t="shared" si="5"/>
        <v>1517913.6</v>
      </c>
      <c r="V27" s="69"/>
      <c r="W27" s="33">
        <v>2015</v>
      </c>
      <c r="X27" s="69" t="s">
        <v>135</v>
      </c>
      <c r="Y27" s="66"/>
      <c r="Z27" s="66"/>
      <c r="AA27" s="66"/>
      <c r="AB27" s="66"/>
    </row>
    <row r="28" spans="1:28" s="38" customFormat="1" x14ac:dyDescent="0.25">
      <c r="A28" s="25" t="s">
        <v>28</v>
      </c>
      <c r="B28" s="9"/>
      <c r="C28" s="10"/>
      <c r="D28" s="10"/>
      <c r="E28" s="10"/>
      <c r="F28" s="10"/>
      <c r="G28" s="19"/>
      <c r="H28" s="19"/>
      <c r="I28" s="19"/>
      <c r="J28" s="19"/>
      <c r="K28" s="19"/>
      <c r="L28" s="19"/>
      <c r="M28" s="19"/>
      <c r="N28" s="19"/>
      <c r="O28" s="19"/>
      <c r="P28" s="11"/>
      <c r="Q28" s="18"/>
      <c r="R28" s="13"/>
      <c r="S28" s="14"/>
      <c r="T28" s="29">
        <f>SUM(T17:T27)</f>
        <v>23914079.16</v>
      </c>
      <c r="U28" s="29">
        <f>SUM(U17:U27)</f>
        <v>26783768.659199998</v>
      </c>
      <c r="V28" s="10"/>
      <c r="W28" s="15"/>
      <c r="X28" s="10"/>
      <c r="Y28" s="42"/>
      <c r="Z28" s="42"/>
      <c r="AA28" s="37"/>
      <c r="AB28" s="37"/>
    </row>
    <row r="29" spans="1:28" s="38" customFormat="1" x14ac:dyDescent="0.25">
      <c r="A29" s="25" t="s">
        <v>25</v>
      </c>
      <c r="B29" s="9"/>
      <c r="C29" s="10"/>
      <c r="D29" s="10"/>
      <c r="E29" s="10"/>
      <c r="F29" s="10"/>
      <c r="G29" s="19"/>
      <c r="H29" s="19"/>
      <c r="I29" s="19"/>
      <c r="J29" s="19"/>
      <c r="K29" s="19"/>
      <c r="L29" s="19"/>
      <c r="M29" s="19"/>
      <c r="N29" s="19"/>
      <c r="O29" s="19"/>
      <c r="P29" s="11"/>
      <c r="Q29" s="12"/>
      <c r="R29" s="13"/>
      <c r="S29" s="14"/>
      <c r="T29" s="26"/>
      <c r="U29" s="26"/>
      <c r="V29" s="10"/>
      <c r="W29" s="15"/>
      <c r="X29" s="10"/>
      <c r="Y29" s="42"/>
      <c r="Z29" s="42"/>
      <c r="AA29" s="37"/>
      <c r="AB29" s="37"/>
    </row>
    <row r="30" spans="1:28" s="38" customFormat="1" x14ac:dyDescent="0.25">
      <c r="A30" s="27" t="s">
        <v>44</v>
      </c>
      <c r="B30" s="9"/>
      <c r="C30" s="10"/>
      <c r="D30" s="10"/>
      <c r="E30" s="10"/>
      <c r="F30" s="10"/>
      <c r="G30" s="19"/>
      <c r="H30" s="19"/>
      <c r="I30" s="19"/>
      <c r="J30" s="19"/>
      <c r="K30" s="19"/>
      <c r="L30" s="19"/>
      <c r="M30" s="19"/>
      <c r="N30" s="19"/>
      <c r="O30" s="19"/>
      <c r="P30" s="11"/>
      <c r="Q30" s="12"/>
      <c r="R30" s="13"/>
      <c r="S30" s="14"/>
      <c r="T30" s="26"/>
      <c r="U30" s="26"/>
      <c r="V30" s="10"/>
      <c r="W30" s="15"/>
      <c r="X30" s="10"/>
      <c r="Y30" s="42"/>
      <c r="Z30" s="42"/>
      <c r="AA30" s="37"/>
      <c r="AB30" s="37"/>
    </row>
    <row r="31" spans="1:28" s="85" customFormat="1" ht="89.25" x14ac:dyDescent="0.25">
      <c r="A31" s="72" t="s">
        <v>121</v>
      </c>
      <c r="B31" s="73" t="s">
        <v>42</v>
      </c>
      <c r="C31" s="74" t="s">
        <v>113</v>
      </c>
      <c r="D31" s="75" t="s">
        <v>114</v>
      </c>
      <c r="E31" s="76" t="s">
        <v>115</v>
      </c>
      <c r="F31" s="76" t="s">
        <v>116</v>
      </c>
      <c r="G31" s="77" t="s">
        <v>52</v>
      </c>
      <c r="H31" s="77">
        <v>50</v>
      </c>
      <c r="I31" s="78">
        <v>471010000</v>
      </c>
      <c r="J31" s="78" t="s">
        <v>43</v>
      </c>
      <c r="K31" s="79" t="s">
        <v>64</v>
      </c>
      <c r="L31" s="77" t="s">
        <v>45</v>
      </c>
      <c r="M31" s="77" t="s">
        <v>46</v>
      </c>
      <c r="N31" s="78" t="s">
        <v>55</v>
      </c>
      <c r="O31" s="77" t="s">
        <v>62</v>
      </c>
      <c r="P31" s="80" t="s">
        <v>119</v>
      </c>
      <c r="Q31" s="81" t="s">
        <v>120</v>
      </c>
      <c r="R31" s="82">
        <v>250</v>
      </c>
      <c r="S31" s="83">
        <v>7556.34</v>
      </c>
      <c r="T31" s="84">
        <f t="shared" ref="T31" si="6">R31*S31</f>
        <v>1889085</v>
      </c>
      <c r="U31" s="84">
        <f t="shared" ref="U31" si="7">T31*1.12</f>
        <v>2115775.2000000002</v>
      </c>
      <c r="V31" s="78" t="s">
        <v>63</v>
      </c>
      <c r="W31" s="78">
        <v>2015</v>
      </c>
      <c r="X31" s="75"/>
      <c r="AA31" s="86"/>
      <c r="AB31" s="86"/>
    </row>
    <row r="32" spans="1:28" s="38" customFormat="1" ht="51" x14ac:dyDescent="0.25">
      <c r="A32" s="30" t="s">
        <v>102</v>
      </c>
      <c r="B32" s="39" t="s">
        <v>42</v>
      </c>
      <c r="C32" s="43" t="s">
        <v>57</v>
      </c>
      <c r="D32" s="43" t="s">
        <v>58</v>
      </c>
      <c r="E32" s="43" t="s">
        <v>59</v>
      </c>
      <c r="F32" s="31" t="s">
        <v>60</v>
      </c>
      <c r="G32" s="33" t="s">
        <v>52</v>
      </c>
      <c r="H32" s="32">
        <v>50</v>
      </c>
      <c r="I32" s="33">
        <v>471010000</v>
      </c>
      <c r="J32" s="33" t="s">
        <v>43</v>
      </c>
      <c r="K32" s="33" t="s">
        <v>53</v>
      </c>
      <c r="L32" s="32" t="s">
        <v>45</v>
      </c>
      <c r="M32" s="32" t="s">
        <v>46</v>
      </c>
      <c r="N32" s="33" t="s">
        <v>55</v>
      </c>
      <c r="O32" s="32" t="s">
        <v>62</v>
      </c>
      <c r="P32" s="41" t="s">
        <v>48</v>
      </c>
      <c r="Q32" s="31" t="s">
        <v>49</v>
      </c>
      <c r="R32" s="34">
        <v>1</v>
      </c>
      <c r="S32" s="35">
        <v>237678.16</v>
      </c>
      <c r="T32" s="36">
        <f t="shared" ref="T32" si="8">R32*S32</f>
        <v>237678.16</v>
      </c>
      <c r="U32" s="36">
        <f t="shared" ref="U32" si="9">T32*1.12</f>
        <v>266199.53920000006</v>
      </c>
      <c r="V32" s="40" t="s">
        <v>63</v>
      </c>
      <c r="W32" s="33">
        <v>2015</v>
      </c>
      <c r="X32" s="40"/>
      <c r="Y32" s="42"/>
      <c r="Z32" s="42"/>
      <c r="AA32" s="37"/>
      <c r="AB32" s="37"/>
    </row>
    <row r="33" spans="1:28" s="17" customFormat="1" ht="51" x14ac:dyDescent="0.25">
      <c r="A33" s="44" t="s">
        <v>104</v>
      </c>
      <c r="B33" s="9" t="s">
        <v>42</v>
      </c>
      <c r="C33" s="49" t="s">
        <v>69</v>
      </c>
      <c r="D33" s="49" t="s">
        <v>70</v>
      </c>
      <c r="E33" s="49" t="s">
        <v>71</v>
      </c>
      <c r="F33" s="18" t="s">
        <v>72</v>
      </c>
      <c r="G33" s="19" t="s">
        <v>54</v>
      </c>
      <c r="H33" s="45">
        <v>0</v>
      </c>
      <c r="I33" s="46">
        <v>471010000</v>
      </c>
      <c r="J33" s="46" t="s">
        <v>43</v>
      </c>
      <c r="K33" s="50" t="s">
        <v>64</v>
      </c>
      <c r="L33" s="46" t="s">
        <v>43</v>
      </c>
      <c r="M33" s="45" t="s">
        <v>46</v>
      </c>
      <c r="N33" s="45" t="s">
        <v>65</v>
      </c>
      <c r="O33" s="45" t="s">
        <v>47</v>
      </c>
      <c r="P33" s="11" t="s">
        <v>48</v>
      </c>
      <c r="Q33" s="51" t="s">
        <v>49</v>
      </c>
      <c r="R33" s="13">
        <v>1</v>
      </c>
      <c r="S33" s="47">
        <v>170931.20000000001</v>
      </c>
      <c r="T33" s="48">
        <f t="shared" ref="T33:T40" si="10">R33*S33</f>
        <v>170931.20000000001</v>
      </c>
      <c r="U33" s="48">
        <f t="shared" ref="U33:U40" si="11">T33*1.12</f>
        <v>191442.94400000002</v>
      </c>
      <c r="V33" s="10"/>
      <c r="W33" s="46">
        <v>2015</v>
      </c>
      <c r="X33" s="10"/>
      <c r="Y33" s="16"/>
      <c r="Z33" s="16"/>
      <c r="AA33" s="16"/>
      <c r="AB33" s="16"/>
    </row>
    <row r="34" spans="1:28" s="17" customFormat="1" ht="51" x14ac:dyDescent="0.25">
      <c r="A34" s="44" t="s">
        <v>105</v>
      </c>
      <c r="B34" s="9" t="s">
        <v>42</v>
      </c>
      <c r="C34" s="49" t="s">
        <v>73</v>
      </c>
      <c r="D34" s="49" t="s">
        <v>70</v>
      </c>
      <c r="E34" s="49" t="s">
        <v>74</v>
      </c>
      <c r="F34" s="18" t="s">
        <v>75</v>
      </c>
      <c r="G34" s="19" t="s">
        <v>54</v>
      </c>
      <c r="H34" s="45">
        <v>0</v>
      </c>
      <c r="I34" s="46">
        <v>471010000</v>
      </c>
      <c r="J34" s="46" t="s">
        <v>43</v>
      </c>
      <c r="K34" s="50" t="s">
        <v>64</v>
      </c>
      <c r="L34" s="46" t="s">
        <v>43</v>
      </c>
      <c r="M34" s="45" t="s">
        <v>46</v>
      </c>
      <c r="N34" s="45" t="s">
        <v>65</v>
      </c>
      <c r="O34" s="45" t="s">
        <v>47</v>
      </c>
      <c r="P34" s="11" t="s">
        <v>48</v>
      </c>
      <c r="Q34" s="51" t="s">
        <v>49</v>
      </c>
      <c r="R34" s="13">
        <v>100</v>
      </c>
      <c r="S34" s="47">
        <v>40063.759999999995</v>
      </c>
      <c r="T34" s="48">
        <f t="shared" si="10"/>
        <v>4006375.9999999995</v>
      </c>
      <c r="U34" s="48">
        <f t="shared" si="11"/>
        <v>4487141.12</v>
      </c>
      <c r="V34" s="10"/>
      <c r="W34" s="46">
        <v>2015</v>
      </c>
      <c r="X34" s="10"/>
      <c r="Y34" s="16"/>
      <c r="Z34" s="16"/>
      <c r="AA34" s="16"/>
      <c r="AB34" s="16"/>
    </row>
    <row r="35" spans="1:28" s="17" customFormat="1" ht="51" x14ac:dyDescent="0.25">
      <c r="A35" s="44" t="s">
        <v>106</v>
      </c>
      <c r="B35" s="9" t="s">
        <v>42</v>
      </c>
      <c r="C35" s="50" t="s">
        <v>83</v>
      </c>
      <c r="D35" s="50" t="s">
        <v>70</v>
      </c>
      <c r="E35" s="50" t="s">
        <v>84</v>
      </c>
      <c r="F35" s="18" t="s">
        <v>85</v>
      </c>
      <c r="G35" s="19" t="s">
        <v>54</v>
      </c>
      <c r="H35" s="45">
        <v>0</v>
      </c>
      <c r="I35" s="46">
        <v>471010000</v>
      </c>
      <c r="J35" s="46" t="s">
        <v>43</v>
      </c>
      <c r="K35" s="50" t="s">
        <v>64</v>
      </c>
      <c r="L35" s="46" t="s">
        <v>43</v>
      </c>
      <c r="M35" s="45" t="s">
        <v>46</v>
      </c>
      <c r="N35" s="45" t="s">
        <v>65</v>
      </c>
      <c r="O35" s="45" t="s">
        <v>47</v>
      </c>
      <c r="P35" s="11" t="s">
        <v>48</v>
      </c>
      <c r="Q35" s="51" t="s">
        <v>49</v>
      </c>
      <c r="R35" s="13">
        <v>100</v>
      </c>
      <c r="S35" s="47">
        <v>98282.36</v>
      </c>
      <c r="T35" s="48">
        <f t="shared" si="10"/>
        <v>9828236</v>
      </c>
      <c r="U35" s="48">
        <f t="shared" si="11"/>
        <v>11007624.32</v>
      </c>
      <c r="V35" s="10"/>
      <c r="W35" s="46">
        <v>2015</v>
      </c>
      <c r="X35" s="10"/>
      <c r="Y35" s="16"/>
      <c r="Z35" s="16"/>
      <c r="AA35" s="16"/>
      <c r="AB35" s="16"/>
    </row>
    <row r="36" spans="1:28" s="53" customFormat="1" ht="55.5" customHeight="1" x14ac:dyDescent="0.25">
      <c r="A36" s="44" t="s">
        <v>107</v>
      </c>
      <c r="B36" s="9" t="s">
        <v>42</v>
      </c>
      <c r="C36" s="54" t="s">
        <v>89</v>
      </c>
      <c r="D36" s="54" t="s">
        <v>90</v>
      </c>
      <c r="E36" s="54" t="s">
        <v>91</v>
      </c>
      <c r="F36" s="54" t="s">
        <v>91</v>
      </c>
      <c r="G36" s="19" t="s">
        <v>52</v>
      </c>
      <c r="H36" s="45">
        <v>0</v>
      </c>
      <c r="I36" s="46">
        <v>471010000</v>
      </c>
      <c r="J36" s="46" t="s">
        <v>43</v>
      </c>
      <c r="K36" s="50" t="s">
        <v>64</v>
      </c>
      <c r="L36" s="46" t="s">
        <v>43</v>
      </c>
      <c r="M36" s="45" t="s">
        <v>46</v>
      </c>
      <c r="N36" s="45" t="s">
        <v>65</v>
      </c>
      <c r="O36" s="45" t="s">
        <v>47</v>
      </c>
      <c r="P36" s="11" t="s">
        <v>48</v>
      </c>
      <c r="Q36" s="51" t="s">
        <v>49</v>
      </c>
      <c r="R36" s="13">
        <v>3</v>
      </c>
      <c r="S36" s="47">
        <v>184800</v>
      </c>
      <c r="T36" s="48">
        <f t="shared" si="10"/>
        <v>554400</v>
      </c>
      <c r="U36" s="48">
        <f t="shared" si="11"/>
        <v>620928.00000000012</v>
      </c>
      <c r="V36" s="10"/>
      <c r="W36" s="46">
        <v>2015</v>
      </c>
      <c r="X36" s="10"/>
      <c r="Y36" s="52"/>
      <c r="Z36" s="52"/>
      <c r="AA36" s="52"/>
      <c r="AB36" s="52"/>
    </row>
    <row r="37" spans="1:28" s="17" customFormat="1" ht="51" x14ac:dyDescent="0.25">
      <c r="A37" s="44" t="s">
        <v>108</v>
      </c>
      <c r="B37" s="9" t="s">
        <v>42</v>
      </c>
      <c r="C37" s="55" t="s">
        <v>66</v>
      </c>
      <c r="D37" s="56" t="s">
        <v>67</v>
      </c>
      <c r="E37" s="56" t="s">
        <v>68</v>
      </c>
      <c r="F37" s="56" t="s">
        <v>68</v>
      </c>
      <c r="G37" s="19" t="s">
        <v>52</v>
      </c>
      <c r="H37" s="45">
        <v>0</v>
      </c>
      <c r="I37" s="46">
        <v>471010000</v>
      </c>
      <c r="J37" s="46" t="s">
        <v>43</v>
      </c>
      <c r="K37" s="50" t="s">
        <v>64</v>
      </c>
      <c r="L37" s="46" t="s">
        <v>43</v>
      </c>
      <c r="M37" s="45" t="s">
        <v>46</v>
      </c>
      <c r="N37" s="45" t="s">
        <v>65</v>
      </c>
      <c r="O37" s="45" t="s">
        <v>47</v>
      </c>
      <c r="P37" s="11" t="s">
        <v>48</v>
      </c>
      <c r="Q37" s="51" t="s">
        <v>49</v>
      </c>
      <c r="R37" s="13">
        <v>4</v>
      </c>
      <c r="S37" s="47">
        <v>758441.7</v>
      </c>
      <c r="T37" s="48">
        <f t="shared" si="10"/>
        <v>3033766.8</v>
      </c>
      <c r="U37" s="48">
        <f t="shared" si="11"/>
        <v>3397818.8160000001</v>
      </c>
      <c r="V37" s="10"/>
      <c r="W37" s="46">
        <v>2015</v>
      </c>
      <c r="X37" s="10"/>
      <c r="Y37" s="16"/>
      <c r="Z37" s="16"/>
      <c r="AA37" s="16"/>
      <c r="AB37" s="16"/>
    </row>
    <row r="38" spans="1:28" s="17" customFormat="1" ht="114.75" x14ac:dyDescent="0.25">
      <c r="A38" s="44" t="s">
        <v>109</v>
      </c>
      <c r="B38" s="9" t="s">
        <v>42</v>
      </c>
      <c r="C38" s="55" t="s">
        <v>80</v>
      </c>
      <c r="D38" s="56" t="s">
        <v>81</v>
      </c>
      <c r="E38" s="56" t="s">
        <v>82</v>
      </c>
      <c r="F38" s="56" t="s">
        <v>82</v>
      </c>
      <c r="G38" s="19" t="s">
        <v>52</v>
      </c>
      <c r="H38" s="45">
        <v>0</v>
      </c>
      <c r="I38" s="46">
        <v>471010000</v>
      </c>
      <c r="J38" s="46" t="s">
        <v>43</v>
      </c>
      <c r="K38" s="50" t="s">
        <v>64</v>
      </c>
      <c r="L38" s="46" t="s">
        <v>43</v>
      </c>
      <c r="M38" s="45" t="s">
        <v>46</v>
      </c>
      <c r="N38" s="45" t="s">
        <v>65</v>
      </c>
      <c r="O38" s="45" t="s">
        <v>47</v>
      </c>
      <c r="P38" s="11" t="s">
        <v>48</v>
      </c>
      <c r="Q38" s="51" t="s">
        <v>49</v>
      </c>
      <c r="R38" s="13">
        <v>10</v>
      </c>
      <c r="S38" s="47">
        <v>41763.479999999996</v>
      </c>
      <c r="T38" s="48">
        <f t="shared" si="10"/>
        <v>417634.79999999993</v>
      </c>
      <c r="U38" s="48">
        <f t="shared" si="11"/>
        <v>467750.97599999997</v>
      </c>
      <c r="V38" s="10"/>
      <c r="W38" s="46">
        <v>2015</v>
      </c>
      <c r="X38" s="10"/>
      <c r="Y38" s="16"/>
      <c r="Z38" s="16"/>
      <c r="AA38" s="16"/>
      <c r="AB38" s="16"/>
    </row>
    <row r="39" spans="1:28" s="17" customFormat="1" ht="165.75" x14ac:dyDescent="0.25">
      <c r="A39" s="44" t="s">
        <v>110</v>
      </c>
      <c r="B39" s="9" t="s">
        <v>42</v>
      </c>
      <c r="C39" s="49" t="s">
        <v>76</v>
      </c>
      <c r="D39" s="49" t="s">
        <v>77</v>
      </c>
      <c r="E39" s="49" t="s">
        <v>78</v>
      </c>
      <c r="F39" s="49" t="s">
        <v>79</v>
      </c>
      <c r="G39" s="19" t="s">
        <v>52</v>
      </c>
      <c r="H39" s="45">
        <v>0</v>
      </c>
      <c r="I39" s="46">
        <v>471010000</v>
      </c>
      <c r="J39" s="46" t="s">
        <v>43</v>
      </c>
      <c r="K39" s="50" t="s">
        <v>64</v>
      </c>
      <c r="L39" s="46" t="s">
        <v>43</v>
      </c>
      <c r="M39" s="45" t="s">
        <v>46</v>
      </c>
      <c r="N39" s="45" t="s">
        <v>65</v>
      </c>
      <c r="O39" s="45" t="s">
        <v>47</v>
      </c>
      <c r="P39" s="11" t="s">
        <v>48</v>
      </c>
      <c r="Q39" s="51" t="s">
        <v>49</v>
      </c>
      <c r="R39" s="13">
        <v>1</v>
      </c>
      <c r="S39" s="47">
        <v>2135206</v>
      </c>
      <c r="T39" s="48">
        <f t="shared" si="10"/>
        <v>2135206</v>
      </c>
      <c r="U39" s="48">
        <f t="shared" si="11"/>
        <v>2391430.7200000002</v>
      </c>
      <c r="V39" s="10"/>
      <c r="W39" s="46">
        <v>2015</v>
      </c>
      <c r="X39" s="10"/>
      <c r="Y39" s="16"/>
      <c r="Z39" s="16"/>
      <c r="AA39" s="16"/>
      <c r="AB39" s="16"/>
    </row>
    <row r="40" spans="1:28" s="17" customFormat="1" ht="51" x14ac:dyDescent="0.25">
      <c r="A40" s="44" t="s">
        <v>111</v>
      </c>
      <c r="B40" s="9" t="s">
        <v>42</v>
      </c>
      <c r="C40" s="49" t="s">
        <v>86</v>
      </c>
      <c r="D40" s="49" t="s">
        <v>87</v>
      </c>
      <c r="E40" s="49" t="s">
        <v>88</v>
      </c>
      <c r="F40" s="49" t="s">
        <v>88</v>
      </c>
      <c r="G40" s="19" t="s">
        <v>52</v>
      </c>
      <c r="H40" s="45">
        <v>0</v>
      </c>
      <c r="I40" s="46">
        <v>471010000</v>
      </c>
      <c r="J40" s="46" t="s">
        <v>43</v>
      </c>
      <c r="K40" s="50" t="s">
        <v>64</v>
      </c>
      <c r="L40" s="46" t="s">
        <v>43</v>
      </c>
      <c r="M40" s="45" t="s">
        <v>46</v>
      </c>
      <c r="N40" s="45" t="s">
        <v>65</v>
      </c>
      <c r="O40" s="45" t="s">
        <v>47</v>
      </c>
      <c r="P40" s="11" t="s">
        <v>48</v>
      </c>
      <c r="Q40" s="51" t="s">
        <v>49</v>
      </c>
      <c r="R40" s="57">
        <v>1</v>
      </c>
      <c r="S40" s="14">
        <v>285485.2</v>
      </c>
      <c r="T40" s="48">
        <f t="shared" si="10"/>
        <v>285485.2</v>
      </c>
      <c r="U40" s="48">
        <f t="shared" si="11"/>
        <v>319743.42400000006</v>
      </c>
      <c r="V40" s="10"/>
      <c r="W40" s="46">
        <v>2015</v>
      </c>
      <c r="X40" s="10"/>
      <c r="Y40" s="16"/>
      <c r="Z40" s="16"/>
      <c r="AA40" s="16"/>
      <c r="AB40" s="16"/>
    </row>
    <row r="41" spans="1:28" s="17" customFormat="1" ht="51" x14ac:dyDescent="0.25">
      <c r="A41" s="44" t="s">
        <v>137</v>
      </c>
      <c r="B41" s="9" t="s">
        <v>42</v>
      </c>
      <c r="C41" s="49" t="s">
        <v>132</v>
      </c>
      <c r="D41" s="49" t="s">
        <v>130</v>
      </c>
      <c r="E41" s="49" t="s">
        <v>131</v>
      </c>
      <c r="F41" s="49" t="s">
        <v>136</v>
      </c>
      <c r="G41" s="19" t="s">
        <v>52</v>
      </c>
      <c r="H41" s="45">
        <v>0</v>
      </c>
      <c r="I41" s="46">
        <v>471010000</v>
      </c>
      <c r="J41" s="46" t="s">
        <v>43</v>
      </c>
      <c r="K41" s="50" t="s">
        <v>64</v>
      </c>
      <c r="L41" s="46" t="s">
        <v>43</v>
      </c>
      <c r="M41" s="45" t="s">
        <v>46</v>
      </c>
      <c r="N41" s="45" t="s">
        <v>56</v>
      </c>
      <c r="O41" s="45" t="s">
        <v>47</v>
      </c>
      <c r="P41" s="11" t="s">
        <v>134</v>
      </c>
      <c r="Q41" s="51" t="s">
        <v>133</v>
      </c>
      <c r="R41" s="57">
        <v>1</v>
      </c>
      <c r="S41" s="70">
        <v>2135322.36</v>
      </c>
      <c r="T41" s="48">
        <f t="shared" ref="T41" si="12">R41*S41</f>
        <v>2135322.36</v>
      </c>
      <c r="U41" s="48">
        <f t="shared" ref="U41" si="13">T41*1.12</f>
        <v>2391561.0432000002</v>
      </c>
      <c r="V41" s="10"/>
      <c r="W41" s="46">
        <v>2015</v>
      </c>
      <c r="X41" s="10"/>
      <c r="Y41" s="16"/>
      <c r="Z41" s="16"/>
      <c r="AA41" s="16"/>
      <c r="AB41" s="16"/>
    </row>
    <row r="42" spans="1:28" ht="18" customHeight="1" x14ac:dyDescent="0.25">
      <c r="A42" s="25" t="s">
        <v>28</v>
      </c>
      <c r="B42" s="9"/>
      <c r="C42" s="10"/>
      <c r="D42" s="10"/>
      <c r="E42" s="10"/>
      <c r="F42" s="10"/>
      <c r="G42" s="19"/>
      <c r="H42" s="19"/>
      <c r="I42" s="19"/>
      <c r="J42" s="19"/>
      <c r="K42" s="19"/>
      <c r="L42" s="19"/>
      <c r="M42" s="19"/>
      <c r="N42" s="19"/>
      <c r="O42" s="19"/>
      <c r="P42" s="11"/>
      <c r="Q42" s="18"/>
      <c r="R42" s="13"/>
      <c r="S42" s="14"/>
      <c r="T42" s="29">
        <f>SUM(T31:T41)</f>
        <v>24694121.52</v>
      </c>
      <c r="U42" s="29">
        <f>SUM(U31:U41)</f>
        <v>27657416.102399997</v>
      </c>
      <c r="V42" s="10"/>
      <c r="W42" s="15"/>
      <c r="X42" s="10"/>
    </row>
    <row r="43" spans="1:28" s="17" customFormat="1" ht="18.75" customHeight="1" x14ac:dyDescent="0.25">
      <c r="A43" s="25" t="s">
        <v>27</v>
      </c>
      <c r="B43" s="9"/>
      <c r="C43" s="10"/>
      <c r="D43" s="10"/>
      <c r="E43" s="10"/>
      <c r="F43" s="10"/>
      <c r="G43" s="19"/>
      <c r="H43" s="19"/>
      <c r="I43" s="19"/>
      <c r="J43" s="19"/>
      <c r="K43" s="19"/>
      <c r="L43" s="19"/>
      <c r="M43" s="19"/>
      <c r="N43" s="19"/>
      <c r="O43" s="19"/>
      <c r="P43" s="11"/>
      <c r="Q43" s="12"/>
      <c r="R43" s="13"/>
      <c r="S43" s="14"/>
      <c r="T43" s="26"/>
      <c r="U43" s="26"/>
      <c r="V43" s="10"/>
      <c r="W43" s="15"/>
      <c r="X43" s="10"/>
      <c r="Y43" s="16"/>
      <c r="Z43" s="16"/>
      <c r="AA43" s="16"/>
      <c r="AB43" s="16"/>
    </row>
    <row r="44" spans="1:28" s="28" customFormat="1" ht="20.25" customHeight="1" x14ac:dyDescent="0.25">
      <c r="A44" s="27" t="s">
        <v>122</v>
      </c>
      <c r="B44" s="9"/>
      <c r="C44" s="10"/>
      <c r="D44" s="10"/>
      <c r="E44" s="10"/>
      <c r="F44" s="10"/>
      <c r="G44" s="19"/>
      <c r="H44" s="19"/>
      <c r="I44" s="19"/>
      <c r="J44" s="19"/>
      <c r="K44" s="19"/>
      <c r="L44" s="19"/>
      <c r="M44" s="19"/>
      <c r="N44" s="19"/>
      <c r="O44" s="19"/>
      <c r="P44" s="11"/>
      <c r="Q44" s="18"/>
      <c r="R44" s="13"/>
      <c r="S44" s="14"/>
      <c r="T44" s="26"/>
      <c r="U44" s="26"/>
      <c r="V44" s="10"/>
      <c r="W44" s="15"/>
      <c r="X44" s="10"/>
      <c r="AA44" s="16"/>
      <c r="AB44" s="16"/>
    </row>
    <row r="45" spans="1:28" s="71" customFormat="1" ht="102" x14ac:dyDescent="0.25">
      <c r="A45" s="67" t="s">
        <v>123</v>
      </c>
      <c r="B45" s="58" t="s">
        <v>42</v>
      </c>
      <c r="C45" s="67" t="s">
        <v>124</v>
      </c>
      <c r="D45" s="40" t="s">
        <v>125</v>
      </c>
      <c r="E45" s="40" t="s">
        <v>126</v>
      </c>
      <c r="F45" s="40" t="s">
        <v>127</v>
      </c>
      <c r="G45" s="32" t="s">
        <v>52</v>
      </c>
      <c r="H45" s="33">
        <v>70</v>
      </c>
      <c r="I45" s="33">
        <v>471010000</v>
      </c>
      <c r="J45" s="33" t="s">
        <v>43</v>
      </c>
      <c r="K45" s="68" t="s">
        <v>128</v>
      </c>
      <c r="L45" s="33" t="s">
        <v>43</v>
      </c>
      <c r="M45" s="32"/>
      <c r="N45" s="68" t="s">
        <v>65</v>
      </c>
      <c r="O45" s="68" t="s">
        <v>129</v>
      </c>
      <c r="P45" s="41"/>
      <c r="Q45" s="69"/>
      <c r="R45" s="69"/>
      <c r="S45" s="69"/>
      <c r="T45" s="70">
        <v>2135322.36</v>
      </c>
      <c r="U45" s="64">
        <f t="shared" ref="U45" si="14">T45*1.12</f>
        <v>2391561.0432000002</v>
      </c>
      <c r="V45" s="40"/>
      <c r="W45" s="33">
        <v>2015</v>
      </c>
      <c r="X45" s="40" t="s">
        <v>135</v>
      </c>
      <c r="Y45" s="66"/>
      <c r="Z45" s="66"/>
    </row>
    <row r="46" spans="1:28" ht="18" customHeight="1" x14ac:dyDescent="0.25">
      <c r="A46" s="25" t="s">
        <v>28</v>
      </c>
      <c r="B46" s="9"/>
      <c r="C46" s="10"/>
      <c r="D46" s="10"/>
      <c r="E46" s="10"/>
      <c r="F46" s="10"/>
      <c r="G46" s="19"/>
      <c r="H46" s="19"/>
      <c r="I46" s="19"/>
      <c r="J46" s="19"/>
      <c r="K46" s="19"/>
      <c r="L46" s="19"/>
      <c r="M46" s="19"/>
      <c r="N46" s="19"/>
      <c r="O46" s="19"/>
      <c r="P46" s="11"/>
      <c r="Q46" s="18"/>
      <c r="R46" s="13"/>
      <c r="S46" s="14"/>
      <c r="T46" s="29">
        <f>SUM(T45)</f>
        <v>2135322.36</v>
      </c>
      <c r="U46" s="29">
        <f>SUM(U45)</f>
        <v>2391561.0432000002</v>
      </c>
      <c r="V46" s="10"/>
      <c r="W46" s="15"/>
      <c r="X46" s="10"/>
    </row>
  </sheetData>
  <sheetProtection password="DE8E" sheet="1" objects="1" scenarios="1"/>
  <autoFilter ref="A14:X46"/>
  <mergeCells count="30">
    <mergeCell ref="S12:S13"/>
    <mergeCell ref="T12:T13"/>
    <mergeCell ref="U12:U13"/>
    <mergeCell ref="V12:V13"/>
    <mergeCell ref="N12:N13"/>
    <mergeCell ref="O12:O13"/>
    <mergeCell ref="P12:P13"/>
    <mergeCell ref="Q12:Q13"/>
    <mergeCell ref="R12:R13"/>
    <mergeCell ref="F12:F13"/>
    <mergeCell ref="G12:G13"/>
    <mergeCell ref="H12:H13"/>
    <mergeCell ref="I12:I13"/>
    <mergeCell ref="J12:J13"/>
    <mergeCell ref="X12:X13"/>
    <mergeCell ref="A10:X10"/>
    <mergeCell ref="U2:V2"/>
    <mergeCell ref="U5:V5"/>
    <mergeCell ref="S6:V6"/>
    <mergeCell ref="R7:V7"/>
    <mergeCell ref="S3:V3"/>
    <mergeCell ref="A12:A13"/>
    <mergeCell ref="B12:B13"/>
    <mergeCell ref="C12:C13"/>
    <mergeCell ref="D12:D13"/>
    <mergeCell ref="E12:E13"/>
    <mergeCell ref="K12:K13"/>
    <mergeCell ref="L12:L13"/>
    <mergeCell ref="W12:W13"/>
    <mergeCell ref="M12:M13"/>
  </mergeCells>
  <pageMargins left="0.70866141732283472" right="0.70866141732283472" top="0.74803149606299213" bottom="0.74803149606299213" header="0.31496062992125984" footer="0.31496062992125984"/>
  <pageSetup paperSize="8" scale="41" orientation="landscape" r:id="rId1"/>
  <rowBreaks count="1" manualBreakCount="1">
    <brk id="34" max="23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E21"/>
  <sheetViews>
    <sheetView workbookViewId="0">
      <selection activeCell="E9" sqref="E9:E21"/>
    </sheetView>
  </sheetViews>
  <sheetFormatPr defaultRowHeight="15" x14ac:dyDescent="0.25"/>
  <sheetData>
    <row r="9" spans="5:5" x14ac:dyDescent="0.25">
      <c r="E9" t="s">
        <v>30</v>
      </c>
    </row>
    <row r="10" spans="5:5" x14ac:dyDescent="0.25">
      <c r="E10" t="s">
        <v>31</v>
      </c>
    </row>
    <row r="11" spans="5:5" x14ac:dyDescent="0.25">
      <c r="E11" t="s">
        <v>29</v>
      </c>
    </row>
    <row r="12" spans="5:5" x14ac:dyDescent="0.25">
      <c r="E12" t="s">
        <v>32</v>
      </c>
    </row>
    <row r="13" spans="5:5" x14ac:dyDescent="0.25">
      <c r="E13" t="s">
        <v>33</v>
      </c>
    </row>
    <row r="14" spans="5:5" x14ac:dyDescent="0.25">
      <c r="E14" t="s">
        <v>34</v>
      </c>
    </row>
    <row r="15" spans="5:5" x14ac:dyDescent="0.25">
      <c r="E15" t="s">
        <v>35</v>
      </c>
    </row>
    <row r="16" spans="5:5" x14ac:dyDescent="0.25">
      <c r="E16" t="s">
        <v>36</v>
      </c>
    </row>
    <row r="17" spans="5:5" x14ac:dyDescent="0.25">
      <c r="E17" t="s">
        <v>37</v>
      </c>
    </row>
    <row r="18" spans="5:5" x14ac:dyDescent="0.25">
      <c r="E18" t="s">
        <v>38</v>
      </c>
    </row>
    <row r="19" spans="5:5" x14ac:dyDescent="0.25">
      <c r="E19" t="s">
        <v>39</v>
      </c>
    </row>
    <row r="20" spans="5:5" x14ac:dyDescent="0.25">
      <c r="E20" t="s">
        <v>40</v>
      </c>
    </row>
    <row r="21" spans="5:5" x14ac:dyDescent="0.25">
      <c r="E2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Sheet0</vt:lpstr>
      <vt:lpstr>Лист1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2015-10-14T04:38:25Z</cp:lastPrinted>
  <dcterms:created xsi:type="dcterms:W3CDTF">2014-02-20T04:25:40Z</dcterms:created>
  <dcterms:modified xsi:type="dcterms:W3CDTF">2015-10-23T09:19:54Z</dcterms:modified>
</cp:coreProperties>
</file>