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</sheets>
  <definedNames>
    <definedName name="_xlnm._FilterDatabase" localSheetId="0" hidden="1">Sheet0!$A$14:$X$14</definedName>
  </definedNames>
  <calcPr calcId="145621"/>
</workbook>
</file>

<file path=xl/calcChain.xml><?xml version="1.0" encoding="utf-8"?>
<calcChain xmlns="http://schemas.openxmlformats.org/spreadsheetml/2006/main">
  <c r="U57" i="1" l="1"/>
  <c r="T57" i="1"/>
  <c r="T56" i="1"/>
  <c r="U56" i="1"/>
  <c r="T54" i="1" l="1"/>
  <c r="U54" i="1" s="1"/>
  <c r="T33" i="1"/>
  <c r="U33" i="1" s="1"/>
  <c r="T43" i="1" l="1"/>
  <c r="T42" i="1"/>
  <c r="U42" i="1" s="1"/>
  <c r="T41" i="1"/>
  <c r="U41" i="1" s="1"/>
  <c r="T40" i="1"/>
  <c r="U40" i="1" s="1"/>
  <c r="T39" i="1"/>
  <c r="U39" i="1" s="1"/>
  <c r="T38" i="1"/>
  <c r="U38" i="1" s="1"/>
  <c r="T21" i="1"/>
  <c r="U21" i="1" s="1"/>
  <c r="T20" i="1"/>
  <c r="U20" i="1" s="1"/>
  <c r="T19" i="1"/>
  <c r="U19" i="1" s="1"/>
  <c r="T18" i="1"/>
  <c r="U18" i="1" s="1"/>
  <c r="T17" i="1"/>
  <c r="U17" i="1" s="1"/>
  <c r="U43" i="1" l="1"/>
  <c r="T22" i="1"/>
  <c r="U22" i="1" s="1"/>
  <c r="T53" i="1"/>
  <c r="U53" i="1" s="1"/>
  <c r="T32" i="1"/>
  <c r="U32" i="1" s="1"/>
  <c r="T48" i="1"/>
  <c r="U48" i="1" s="1"/>
  <c r="T27" i="1"/>
  <c r="U27" i="1" s="1"/>
  <c r="T55" i="1" l="1"/>
  <c r="U55" i="1" s="1"/>
  <c r="T34" i="1"/>
  <c r="U34" i="1" s="1"/>
  <c r="T31" i="1"/>
  <c r="U31" i="1" s="1"/>
  <c r="T52" i="1"/>
  <c r="U52" i="1" s="1"/>
  <c r="T51" i="1"/>
  <c r="U51" i="1" s="1"/>
  <c r="T30" i="1"/>
  <c r="U30" i="1" s="1"/>
  <c r="T50" i="1"/>
  <c r="U50" i="1" s="1"/>
  <c r="T29" i="1"/>
  <c r="U29" i="1" s="1"/>
  <c r="T47" i="1"/>
  <c r="U47" i="1" s="1"/>
  <c r="T26" i="1"/>
  <c r="U26" i="1" s="1"/>
  <c r="T46" i="1"/>
  <c r="U46" i="1" s="1"/>
  <c r="T25" i="1"/>
  <c r="U25" i="1" s="1"/>
  <c r="T45" i="1"/>
  <c r="U45" i="1" s="1"/>
  <c r="T24" i="1"/>
  <c r="U24" i="1" s="1"/>
  <c r="T44" i="1"/>
  <c r="T23" i="1"/>
  <c r="U23" i="1" s="1"/>
  <c r="U35" i="1" s="1"/>
  <c r="T49" i="1"/>
  <c r="U49" i="1" s="1"/>
  <c r="T28" i="1"/>
  <c r="U28" i="1" s="1"/>
  <c r="U44" i="1" l="1"/>
  <c r="T35" i="1"/>
</calcChain>
</file>

<file path=xl/sharedStrings.xml><?xml version="1.0" encoding="utf-8"?>
<sst xmlns="http://schemas.openxmlformats.org/spreadsheetml/2006/main" count="589" uniqueCount="187">
  <si>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</si>
  <si>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</si>
  <si>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</si>
  <si>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</si>
  <si>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</si>
  <si>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</si>
  <si>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</si>
  <si>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</si>
  <si>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</si>
  <si>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</si>
  <si>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</si>
  <si>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</si>
  <si>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</si>
  <si>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</si>
  <si>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</si>
  <si>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</si>
  <si>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</si>
  <si>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</si>
  <si>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</si>
  <si>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</si>
  <si>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</si>
  <si>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</si>
  <si>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</si>
  <si>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</si>
  <si>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Исключить следующие позиции:</t>
  </si>
  <si>
    <t>Включить следующие позиции:</t>
  </si>
  <si>
    <t>Приложение №1</t>
  </si>
  <si>
    <t xml:space="preserve">    "УТВЕРЖДАЮ"   </t>
  </si>
  <si>
    <t>Директор ТОО "Управление технологического транспорта и обслуживания скважин"</t>
  </si>
  <si>
    <t xml:space="preserve">               _________________ Батыргалиев Б.У.</t>
  </si>
  <si>
    <t>1. Товары</t>
  </si>
  <si>
    <t>итого по товарам</t>
  </si>
  <si>
    <t>1562-1 Т</t>
  </si>
  <si>
    <t>ТОО "Управление технологического транспорта и обслуживания скважин"</t>
  </si>
  <si>
    <t>28.99.39.00.00.50.01.10.1</t>
  </si>
  <si>
    <t>Шланг паровой</t>
  </si>
  <si>
    <t xml:space="preserve">к паровой
 передвижной установке
</t>
  </si>
  <si>
    <t xml:space="preserve">Шланг ПАР  (Ду25, L=20 м) </t>
  </si>
  <si>
    <t>ЦПЭ</t>
  </si>
  <si>
    <t>Республика Казахстан, Мангистауская область, г. Актау, 12 микрорайон, здание 74</t>
  </si>
  <si>
    <t>Март-апрель 2014 года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</si>
  <si>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</si>
  <si>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</si>
  <si>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30 календарных дней со дня заключения договора</t>
  </si>
  <si>
    <t>авансовый платеж - 30%, оставшаяся часть в течение 30 р.д. с момента подписания акта приема-передачи</t>
  </si>
  <si>
    <t>Штука</t>
  </si>
  <si>
    <t>ОТП</t>
  </si>
  <si>
    <t>1562-2 Т</t>
  </si>
  <si>
    <t>Апрель-май 2014 года</t>
  </si>
  <si>
    <t>авансовый платеж - 0%, оставшаяся часть в течение 30 р.д. с момента подписания акта приема-передачи</t>
  </si>
  <si>
    <t>Столбцы 1, 11, 15 и 22</t>
  </si>
  <si>
    <t>1446-1 Т</t>
  </si>
  <si>
    <t>25.94.11.00.00.12.10.10.1</t>
  </si>
  <si>
    <t>Гайка</t>
  </si>
  <si>
    <t>Изделие из черных металлов</t>
  </si>
  <si>
    <t>Гайки штока ГМ 39х2</t>
  </si>
  <si>
    <t>1446-2 Т</t>
  </si>
  <si>
    <t>1447-1 Т</t>
  </si>
  <si>
    <t>28.13.31.00.00.00.86.10.2</t>
  </si>
  <si>
    <t>Подшипник</t>
  </si>
  <si>
    <t>к насосу</t>
  </si>
  <si>
    <t>Подшипник упорный насоса НПЦ-32     32617</t>
  </si>
  <si>
    <t>1447-2 Т</t>
  </si>
  <si>
    <t>1448-1 Т</t>
  </si>
  <si>
    <t>Подшипник упорный насоса НПЦ-32     3624</t>
  </si>
  <si>
    <t>1449-1 Т</t>
  </si>
  <si>
    <t>28.12.13.00.00.00.11.00.1</t>
  </si>
  <si>
    <t>Насос</t>
  </si>
  <si>
    <t>шестеренчатый</t>
  </si>
  <si>
    <t>Насос подкачивающий насоса НПЦ-32 НШ-10У</t>
  </si>
  <si>
    <t>1565-1 Т</t>
  </si>
  <si>
    <t>25.21.13.00.00.90.11.10.1</t>
  </si>
  <si>
    <t>Электромагнитный клапан</t>
  </si>
  <si>
    <t>водогрейного аппарата</t>
  </si>
  <si>
    <t>Клапан электромагнитный ппу</t>
  </si>
  <si>
    <t>1448-2 Т</t>
  </si>
  <si>
    <t>1449-2 Т</t>
  </si>
  <si>
    <t>1565-2 Т</t>
  </si>
  <si>
    <t>1566-1 Т</t>
  </si>
  <si>
    <t>22.21.29.00.00.38.30.10.1</t>
  </si>
  <si>
    <t>Вентиль</t>
  </si>
  <si>
    <t>прочие, не включенные в другие группировки</t>
  </si>
  <si>
    <t>Вентиль ППУ</t>
  </si>
  <si>
    <t>1566-2 Т</t>
  </si>
  <si>
    <t>1567-1 Т</t>
  </si>
  <si>
    <t>29.31.10.00.00.00.11.11.1</t>
  </si>
  <si>
    <t>Комплект проводов</t>
  </si>
  <si>
    <t>для грузовых автомобилей</t>
  </si>
  <si>
    <t>Комплект кабелей ППУА</t>
  </si>
  <si>
    <t>1567-2 Т</t>
  </si>
  <si>
    <t>2499 Т</t>
  </si>
  <si>
    <t>28.92.40.00.00.00.03.06.1</t>
  </si>
  <si>
    <t>Бетономешалка или растворосмеситель</t>
  </si>
  <si>
    <t>Бетономешалкп или растворосмеситель емкостью 500 л</t>
  </si>
  <si>
    <t>Объем 500 л</t>
  </si>
  <si>
    <t xml:space="preserve">Апрель-май 2014 года </t>
  </si>
  <si>
    <t>2499-1 Т</t>
  </si>
  <si>
    <t>Столбцы 1, 15 и 22</t>
  </si>
  <si>
    <t>1460-1 Т</t>
  </si>
  <si>
    <t>22.21.29.00.00.50.10.12.1</t>
  </si>
  <si>
    <t>Шланг гибкий</t>
  </si>
  <si>
    <t>подводящий, прочий</t>
  </si>
  <si>
    <t>Шланг приемный (рукав)  D-100 мм, L= 4 м</t>
  </si>
  <si>
    <t>1460-2 Т</t>
  </si>
  <si>
    <t xml:space="preserve">                к Приказу №108-П от 16 апреля 2014 года</t>
  </si>
  <si>
    <t>1833 Т</t>
  </si>
  <si>
    <t>28.14.13.22.00.00.00.56.1</t>
  </si>
  <si>
    <t>Кран шаровый</t>
  </si>
  <si>
    <t>ГОСТ 28343-89,  кран шаровой стальной фланцевый, условный проход 100 мм</t>
  </si>
  <si>
    <t>Кран шаровой D100 мм с фланцем</t>
  </si>
  <si>
    <t>Мангистауская область, месторождение "Каражанбас" производственная база ТОО "УТТ и ОС"</t>
  </si>
  <si>
    <t>40 календарных дней со дня заключения договора</t>
  </si>
  <si>
    <t>1833-1 Т</t>
  </si>
  <si>
    <t>287 Т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</si>
  <si>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</si>
  <si>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</si>
  <si>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</si>
  <si>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Бензин Аи 92</t>
  </si>
  <si>
    <t>ЭОТ</t>
  </si>
  <si>
    <t>Октябрь-ноябрь 2014 года</t>
  </si>
  <si>
    <t>Октябрь-декабрь 2014 года</t>
  </si>
  <si>
    <t>Литр (куб. дм.)</t>
  </si>
  <si>
    <t>287-1 Т</t>
  </si>
  <si>
    <t>Май-декабрь 2014 года</t>
  </si>
  <si>
    <t>ЭОТТ</t>
  </si>
  <si>
    <t>Республика Казахстан, Мангистауская область, месторождение Каражанбас/Каламкас</t>
  </si>
  <si>
    <t>Столбцы 1, 7, 11, 12 и 14</t>
  </si>
  <si>
    <t>95 Т</t>
  </si>
  <si>
    <t>13.92.24.00.00.00.92.10.1</t>
  </si>
  <si>
    <t>Матрац</t>
  </si>
  <si>
    <t>Беспружинный матрац из латекса</t>
  </si>
  <si>
    <t>Январь-февраль 2014 года</t>
  </si>
  <si>
    <t>Республика Казахстан, Мангистауская область, месторождение Каражанбас</t>
  </si>
  <si>
    <t xml:space="preserve">30 календарных дней с момента заключения договора.    </t>
  </si>
  <si>
    <t>96 Т</t>
  </si>
  <si>
    <t>13.92.11.00.00.11.11.10.1</t>
  </si>
  <si>
    <t>Одеяло</t>
  </si>
  <si>
    <t>Одеяла с открытой шерстью зимние(двойные), полуторные, размером 150*200 см , ГОСТ 9382-78</t>
  </si>
  <si>
    <t>Одеяло, зимнее</t>
  </si>
  <si>
    <t>97 Т</t>
  </si>
  <si>
    <t>13.92.11.00.00.11.21.20.1</t>
  </si>
  <si>
    <t>Одеяла с открытой шерстью летние, полуторные, размером 160*215 см , ГОСТ 9382-78</t>
  </si>
  <si>
    <t>Одеяло, летнее</t>
  </si>
  <si>
    <t>99 Т</t>
  </si>
  <si>
    <t>13.92.24.00.00.00.84.30.1</t>
  </si>
  <si>
    <t>Подушка</t>
  </si>
  <si>
    <t>Подушки спальные пухо-перьевые, размером 50*70 см</t>
  </si>
  <si>
    <t>100 Т</t>
  </si>
  <si>
    <t>13.92.12.00.00.14.41.00.1</t>
  </si>
  <si>
    <t>Постельное белье из хлопка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</si>
  <si>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</si>
  <si>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Бельё постельное</t>
  </si>
  <si>
    <t>Комплект</t>
  </si>
  <si>
    <t>95-1 Т</t>
  </si>
  <si>
    <t>96-1 Т</t>
  </si>
  <si>
    <t>97-1 Т</t>
  </si>
  <si>
    <t>99-1 Т</t>
  </si>
  <si>
    <t>100-1 Т</t>
  </si>
  <si>
    <t xml:space="preserve">20 календарных дней с момента заключения договора.    </t>
  </si>
  <si>
    <t>13.92.24.00.00.00.84.10.1</t>
  </si>
  <si>
    <t>Подушки спальные пухо-перьевые, размером 70*70 см</t>
  </si>
  <si>
    <t>Столбцы 1, 8, 11, 14, 18, 20, 21 и 22</t>
  </si>
  <si>
    <t>Столбцы 1, 3, 5, 8, 11, 14, 18, 20, 21 и 22</t>
  </si>
  <si>
    <t>V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</si>
  <si>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>28.14.13.22.00.00.03.65.1</t>
  </si>
  <si>
    <t>стальной</t>
  </si>
  <si>
    <t>D100 мм, 16кгс/см, стальной, под приварку, с рукояткой</t>
  </si>
  <si>
    <t>Столбцы 1, 3, 4 и 5</t>
  </si>
  <si>
    <t>2498 Т</t>
  </si>
  <si>
    <t>24.20.11.01.11.12.15.11.2</t>
  </si>
  <si>
    <t>Труба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</si>
  <si>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Е.</t>
  </si>
  <si>
    <t>Труба НКТ 2-7/8" (73,02 мм), N80 тип Q, EU, PSL-3, R2</t>
  </si>
  <si>
    <t xml:space="preserve">Март-апрель 2014 года </t>
  </si>
  <si>
    <t>90 календарных дней со дня заключения договора</t>
  </si>
  <si>
    <t>018</t>
  </si>
  <si>
    <t>Метр погонный</t>
  </si>
  <si>
    <t>2498-1 Т</t>
  </si>
  <si>
    <t>Столбцы 1, 7, 11, 19, 20 и 21</t>
  </si>
  <si>
    <t>2501 Т</t>
  </si>
  <si>
    <t>32.99.61.00.00.00.30.78.1</t>
  </si>
  <si>
    <t>Программное обеспечение</t>
  </si>
  <si>
    <t>антивирусное</t>
  </si>
  <si>
    <t>Антивирусное программное обеспечение</t>
  </si>
  <si>
    <t>ОИ</t>
  </si>
  <si>
    <t>Март 2014 года</t>
  </si>
  <si>
    <t>До 15 марта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</si>
</sst>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</numFmts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0">
    <xf numFmtId="0" fontId="0" fillId="0" borderId="0"/>
    <xf numFmtId="0" fontId="22" fillId="2" borderId="1"/>
    <xf numFmtId="43" fontId="25" fillId="2" borderId="1" applyFont="0" applyFill="0" applyBorder="0" applyAlignment="0" applyProtection="0"/>
    <xf numFmtId="0" fontId="26" fillId="2" borderId="1"/>
    <xf numFmtId="0" fontId="29" fillId="2" borderId="1"/>
    <xf numFmtId="0" fontId="6" fillId="2" borderId="1"/>
    <xf numFmtId="0" fontId="25" fillId="2" borderId="1"/>
    <xf numFmtId="43" fontId="5" fillId="2" borderId="1" applyFont="0" applyFill="0" applyBorder="0" applyAlignment="0" applyProtection="0"/>
    <xf numFmtId="0" fontId="4" fillId="2" borderId="1"/>
    <xf numFmtId="0" fontId="3" fillId="2" borderId="1"/>
    <xf numFmtId="0" fontId="30" fillId="2" borderId="1"/>
    <xf numFmtId="0" fontId="27" fillId="2" borderId="1"/>
    <xf numFmtId="0" fontId="2" fillId="2" borderId="1"/>
    <xf numFmtId="43" fontId="1" fillId="2" borderId="1" applyFont="0" applyFill="0" applyBorder="0" applyAlignment="0" applyProtection="0"/>
    <xf numFmtId="0" fontId="30" fillId="2" borderId="1"/>
    <xf numFmtId="0" fontId="30" fillId="2" borderId="1"/>
    <xf numFmtId="0" fontId="31" fillId="2" borderId="1" applyNumberFormat="0" applyFill="0" applyBorder="0" applyAlignment="0" applyProtection="0">
      <alignment vertical="top"/>
      <protection locked="0"/>
    </xf>
    <xf numFmtId="0" fontId="25" fillId="2" borderId="1"/>
    <xf numFmtId="0" fontId="22" fillId="2" borderId="1"/>
    <xf numFmtId="0" fontId="22" fillId="2" borderId="1"/>
  </cellStyleXfs>
  <cellXfs count="68">
    <xf numFmtId="0" fontId="0" fillId="0" borderId="0" xfId="0"/>
    <xf numFmtId="0" fontId="7" fillId="2" borderId="1" xfId="0" applyNumberFormat="1" applyFont="1" applyFill="1" applyBorder="1"/>
    <xf numFmtId="0" fontId="8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/>
    <xf numFmtId="0" fontId="12" fillId="2" borderId="8" xfId="0" applyNumberFormat="1" applyFont="1" applyFill="1" applyBorder="1" applyAlignment="1">
      <alignment horizontal="center" vertical="top" wrapText="1"/>
    </xf>
    <xf numFmtId="0" fontId="13" fillId="2" borderId="9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1" fontId="23" fillId="2" borderId="2" xfId="1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/>
    <xf numFmtId="1" fontId="27" fillId="2" borderId="1" xfId="3" applyNumberFormat="1" applyFont="1" applyFill="1" applyAlignment="1">
      <alignment horizontal="center" vertical="center" wrapText="1"/>
    </xf>
    <xf numFmtId="3" fontId="27" fillId="2" borderId="1" xfId="3" applyNumberFormat="1" applyFont="1" applyFill="1" applyAlignment="1">
      <alignment horizontal="right" vertical="center" wrapText="1"/>
    </xf>
    <xf numFmtId="4" fontId="27" fillId="2" borderId="1" xfId="3" applyNumberFormat="1" applyFont="1" applyFill="1" applyAlignment="1">
      <alignment horizontal="right" vertical="center" wrapText="1"/>
    </xf>
    <xf numFmtId="1" fontId="28" fillId="2" borderId="1" xfId="1" applyNumberFormat="1" applyFont="1" applyFill="1" applyAlignment="1">
      <alignment horizontal="right" vertical="center" wrapText="1"/>
    </xf>
    <xf numFmtId="1" fontId="27" fillId="2" borderId="1" xfId="1" applyNumberFormat="1" applyFont="1" applyFill="1" applyAlignment="1">
      <alignment horizontal="center" vertical="center" wrapText="1"/>
    </xf>
    <xf numFmtId="3" fontId="27" fillId="2" borderId="1" xfId="1" applyNumberFormat="1" applyFont="1" applyFill="1" applyBorder="1" applyAlignment="1">
      <alignment horizontal="right" vertical="center" wrapText="1"/>
    </xf>
    <xf numFmtId="4" fontId="27" fillId="2" borderId="1" xfId="1" applyNumberFormat="1" applyFont="1" applyFill="1" applyAlignment="1">
      <alignment horizontal="right" vertical="center" wrapText="1"/>
    </xf>
    <xf numFmtId="4" fontId="28" fillId="2" borderId="1" xfId="1" applyNumberFormat="1" applyFont="1" applyFill="1" applyAlignment="1">
      <alignment horizontal="righ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24" fillId="2" borderId="2" xfId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1" fontId="24" fillId="2" borderId="2" xfId="1" applyNumberFormat="1" applyFont="1" applyFill="1" applyBorder="1" applyAlignment="1">
      <alignment horizontal="center" vertical="center" wrapText="1"/>
    </xf>
    <xf numFmtId="1" fontId="24" fillId="2" borderId="2" xfId="2" applyNumberFormat="1" applyFont="1" applyFill="1" applyBorder="1" applyAlignment="1">
      <alignment horizontal="center" vertical="center"/>
    </xf>
    <xf numFmtId="4" fontId="24" fillId="2" borderId="2" xfId="2" applyNumberFormat="1" applyFont="1" applyFill="1" applyBorder="1" applyAlignment="1">
      <alignment horizontal="center" vertical="center"/>
    </xf>
    <xf numFmtId="164" fontId="24" fillId="2" borderId="2" xfId="2" applyNumberFormat="1" applyFont="1" applyFill="1" applyBorder="1" applyAlignment="1">
      <alignment horizontal="center" vertical="center"/>
    </xf>
    <xf numFmtId="4" fontId="24" fillId="2" borderId="2" xfId="1" applyNumberFormat="1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center" wrapText="1"/>
    </xf>
    <xf numFmtId="0" fontId="24" fillId="2" borderId="2" xfId="16" applyFont="1" applyFill="1" applyBorder="1" applyAlignment="1" applyProtection="1">
      <alignment horizontal="center" vertical="center" wrapText="1"/>
    </xf>
    <xf numFmtId="0" fontId="24" fillId="2" borderId="2" xfId="8" applyFont="1" applyFill="1" applyBorder="1" applyAlignment="1">
      <alignment horizontal="center" vertical="center" wrapText="1"/>
    </xf>
    <xf numFmtId="0" fontId="24" fillId="2" borderId="2" xfId="6" applyFont="1" applyFill="1" applyBorder="1" applyAlignment="1">
      <alignment horizontal="center" vertical="center" wrapText="1"/>
    </xf>
    <xf numFmtId="165" fontId="24" fillId="2" borderId="2" xfId="2" applyNumberFormat="1" applyFont="1" applyFill="1" applyBorder="1" applyAlignment="1">
      <alignment horizontal="center" vertical="center" wrapText="1"/>
    </xf>
    <xf numFmtId="0" fontId="24" fillId="2" borderId="2" xfId="5" applyFont="1" applyFill="1" applyBorder="1" applyAlignment="1">
      <alignment horizontal="center" vertical="center" wrapText="1"/>
    </xf>
    <xf numFmtId="1" fontId="24" fillId="2" borderId="2" xfId="11" applyNumberFormat="1" applyFont="1" applyFill="1" applyBorder="1" applyAlignment="1">
      <alignment horizontal="center" vertical="center" wrapText="1"/>
    </xf>
    <xf numFmtId="0" fontId="24" fillId="2" borderId="2" xfId="12" applyFont="1" applyFill="1" applyBorder="1" applyAlignment="1">
      <alignment horizontal="center" vertical="center" wrapText="1"/>
    </xf>
    <xf numFmtId="1" fontId="24" fillId="2" borderId="2" xfId="2" applyNumberFormat="1" applyFont="1" applyFill="1" applyBorder="1" applyAlignment="1">
      <alignment horizontal="center" vertical="center" wrapText="1"/>
    </xf>
    <xf numFmtId="4" fontId="24" fillId="2" borderId="2" xfId="2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4" fillId="2" borderId="2" xfId="14" applyFont="1" applyFill="1" applyBorder="1" applyAlignment="1">
      <alignment horizontal="center" vertical="center" wrapText="1"/>
    </xf>
    <xf numFmtId="0" fontId="24" fillId="2" borderId="2" xfId="17" applyFont="1" applyFill="1" applyBorder="1" applyAlignment="1">
      <alignment horizontal="center" vertical="center" wrapText="1"/>
    </xf>
    <xf numFmtId="1" fontId="23" fillId="2" borderId="2" xfId="2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2" xfId="18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0" fontId="24" fillId="2" borderId="2" xfId="19" applyFont="1" applyFill="1" applyBorder="1" applyAlignment="1" applyProtection="1">
      <alignment horizontal="center" vertical="center" wrapText="1"/>
    </xf>
    <xf numFmtId="1" fontId="23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1" fontId="28" fillId="2" borderId="1" xfId="4" applyNumberFormat="1" applyFont="1" applyFill="1" applyBorder="1" applyAlignment="1">
      <alignment horizontal="center" vertical="center" wrapText="1"/>
    </xf>
    <xf numFmtId="4" fontId="28" fillId="2" borderId="1" xfId="3" applyNumberFormat="1" applyFont="1" applyFill="1" applyAlignment="1">
      <alignment horizontal="right" vertical="center" wrapText="1"/>
    </xf>
    <xf numFmtId="4" fontId="28" fillId="2" borderId="1" xfId="1" applyNumberFormat="1" applyFont="1" applyFill="1" applyBorder="1" applyAlignment="1">
      <alignment horizontal="right" vertical="center" wrapText="1"/>
    </xf>
    <xf numFmtId="1" fontId="28" fillId="2" borderId="1" xfId="1" applyNumberFormat="1" applyFont="1" applyFill="1" applyBorder="1" applyAlignment="1">
      <alignment horizontal="right" vertical="center" wrapText="1"/>
    </xf>
    <xf numFmtId="4" fontId="28" fillId="2" borderId="1" xfId="1" applyNumberFormat="1" applyFont="1" applyFill="1" applyAlignment="1">
      <alignment horizontal="right" vertical="center" wrapText="1"/>
    </xf>
    <xf numFmtId="1" fontId="28" fillId="2" borderId="1" xfId="1" applyNumberFormat="1" applyFont="1" applyFill="1" applyAlignment="1">
      <alignment horizontal="right" vertical="center" wrapText="1"/>
    </xf>
    <xf numFmtId="0" fontId="19" fillId="2" borderId="5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8" fillId="2" borderId="3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</cellXfs>
  <cellStyles count="20">
    <cellStyle name="Normal 4" xfId="10"/>
    <cellStyle name="Гиперссылка" xfId="16" builtinId="8"/>
    <cellStyle name="Обычный" xfId="0" builtinId="0"/>
    <cellStyle name="Обычный 10 2" xfId="15"/>
    <cellStyle name="Обычный 2" xfId="4"/>
    <cellStyle name="Обычный 2 2" xfId="11"/>
    <cellStyle name="Обычный 2 2 2" xfId="1"/>
    <cellStyle name="Обычный 2 2 2 2" xfId="18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 10" xfId="14"/>
    <cellStyle name="Обычный 7" xfId="3"/>
    <cellStyle name="Обычный 8 4 2" xfId="17"/>
    <cellStyle name="Обычный_Смета от 25.12.09г (коррект)" xfId="19"/>
    <cellStyle name="Финансовый 10" xfId="7"/>
    <cellStyle name="Финансовый 11 2 3 2" xfId="13"/>
    <cellStyle name="Финансовый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stru.skc.kz/ru/ntru/detail/?kpved=25.21.13.00.00.90.11.10.1" TargetMode="External"/><Relationship Id="rId2" Type="http://schemas.openxmlformats.org/officeDocument/2006/relationships/hyperlink" Target="http://enstru.skc.kz/ru/ntru/detail/?kpved=28.99.39.00.00.50.01.10.1" TargetMode="External"/><Relationship Id="rId1" Type="http://schemas.openxmlformats.org/officeDocument/2006/relationships/hyperlink" Target="http://enstru.skc.kz/ru/ntru/detail/?kpved=28.99.39.00.00.50.01.10.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nstru.skc.kz/ru/ntru/detail/?kpved=25.21.13.00.00.90.11.10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7"/>
  <sheetViews>
    <sheetView tabSelected="1" view="pageBreakPreview" zoomScale="60" zoomScaleNormal="100" workbookViewId="0">
      <pane ySplit="14" topLeftCell="A51" activePane="bottomLeft" state="frozen"/>
      <selection pane="bottomLeft" activeCell="F52" sqref="F52"/>
    </sheetView>
  </sheetViews>
  <sheetFormatPr defaultRowHeight="12.75" customHeight="1" x14ac:dyDescent="0.25"/>
  <cols>
    <col min="1" max="1" width="8.5703125" style="1" customWidth="1"/>
    <col min="2" max="2" width="20.42578125" style="1" customWidth="1"/>
    <col min="3" max="3" width="13.85546875" style="1" customWidth="1"/>
    <col min="4" max="4" width="18.28515625" style="1" customWidth="1"/>
    <col min="5" max="5" width="24" style="1" customWidth="1"/>
    <col min="6" max="6" width="17.28515625" style="1" customWidth="1"/>
    <col min="7" max="7" width="10.5703125" style="1" customWidth="1"/>
    <col min="8" max="8" width="15.28515625" style="1" customWidth="1"/>
    <col min="9" max="9" width="12.85546875" style="1" customWidth="1"/>
    <col min="10" max="10" width="22.5703125" style="1" customWidth="1"/>
    <col min="11" max="11" width="17.5703125" style="1" customWidth="1"/>
    <col min="12" max="12" width="25.5703125" style="1" customWidth="1"/>
    <col min="13" max="13" width="15.7109375" style="1" customWidth="1"/>
    <col min="14" max="14" width="15.85546875" style="1" customWidth="1"/>
    <col min="15" max="15" width="27.140625" style="1" customWidth="1"/>
    <col min="16" max="16" width="14.42578125" style="1" customWidth="1"/>
    <col min="17" max="17" width="10.85546875" style="1" customWidth="1"/>
    <col min="18" max="18" width="11.140625" style="1" customWidth="1"/>
    <col min="19" max="19" width="14.7109375" style="1" customWidth="1"/>
    <col min="20" max="20" width="15.28515625" style="1" customWidth="1"/>
    <col min="21" max="21" width="18.5703125" style="1" customWidth="1"/>
    <col min="22" max="22" width="13.85546875" style="1" customWidth="1"/>
    <col min="23" max="23" width="13.28515625" style="1" customWidth="1"/>
    <col min="24" max="24" width="13.7109375" style="1" customWidth="1"/>
    <col min="25" max="37" width="9.140625" style="1" customWidth="1"/>
  </cols>
  <sheetData>
    <row r="2" spans="1:24" ht="12.75" customHeight="1" x14ac:dyDescent="0.25">
      <c r="R2" s="10"/>
      <c r="S2" s="11"/>
      <c r="T2" s="12"/>
      <c r="U2" s="55" t="s">
        <v>26</v>
      </c>
      <c r="V2" s="55"/>
    </row>
    <row r="3" spans="1:24" ht="12.75" customHeight="1" x14ac:dyDescent="0.25">
      <c r="R3" s="10"/>
      <c r="S3" s="59" t="s">
        <v>104</v>
      </c>
      <c r="T3" s="59"/>
      <c r="U3" s="59"/>
      <c r="V3" s="59"/>
    </row>
    <row r="4" spans="1:24" ht="12.75" customHeight="1" x14ac:dyDescent="0.25">
      <c r="R4" s="10"/>
      <c r="S4" s="11"/>
      <c r="T4" s="13"/>
      <c r="U4" s="13"/>
      <c r="V4" s="13"/>
    </row>
    <row r="5" spans="1:24" ht="12.75" customHeight="1" x14ac:dyDescent="0.25">
      <c r="R5" s="14"/>
      <c r="S5" s="15"/>
      <c r="T5" s="16"/>
      <c r="U5" s="56" t="s">
        <v>27</v>
      </c>
      <c r="V5" s="56"/>
    </row>
    <row r="6" spans="1:24" ht="12.75" customHeight="1" x14ac:dyDescent="0.25">
      <c r="R6" s="14"/>
      <c r="S6" s="57" t="s">
        <v>28</v>
      </c>
      <c r="T6" s="57"/>
      <c r="U6" s="57"/>
      <c r="V6" s="57"/>
    </row>
    <row r="7" spans="1:24" ht="13.5" customHeight="1" x14ac:dyDescent="0.2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Q7" s="2"/>
      <c r="R7" s="58" t="s">
        <v>29</v>
      </c>
      <c r="S7" s="58"/>
      <c r="T7" s="58"/>
      <c r="U7" s="58"/>
      <c r="V7" s="58"/>
      <c r="W7" s="3"/>
    </row>
    <row r="8" spans="1:24" ht="13.5" customHeight="1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2"/>
      <c r="R8" s="17"/>
      <c r="S8" s="17"/>
      <c r="T8" s="17"/>
      <c r="U8" s="17"/>
      <c r="V8" s="17"/>
      <c r="W8" s="3"/>
    </row>
    <row r="9" spans="1:24" ht="13.5" customHeight="1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2"/>
      <c r="R9" s="17"/>
      <c r="S9" s="17"/>
      <c r="T9" s="17"/>
      <c r="U9" s="17"/>
      <c r="V9" s="17"/>
      <c r="W9" s="3"/>
    </row>
    <row r="10" spans="1:24" ht="12.75" customHeight="1" x14ac:dyDescent="0.25">
      <c r="A10" s="54" t="s">
        <v>163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4" ht="13.5" customHeight="1" thickBot="1" x14ac:dyDescent="0.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4" ht="12.75" customHeight="1" x14ac:dyDescent="0.25">
      <c r="A12" s="60" t="s">
        <v>0</v>
      </c>
      <c r="B12" s="60" t="s">
        <v>1</v>
      </c>
      <c r="C12" s="60" t="s">
        <v>2</v>
      </c>
      <c r="D12" s="60" t="s">
        <v>3</v>
      </c>
      <c r="E12" s="60" t="s">
        <v>4</v>
      </c>
      <c r="F12" s="60" t="s">
        <v>5</v>
      </c>
      <c r="G12" s="60" t="s">
        <v>6</v>
      </c>
      <c r="H12" s="60" t="s">
        <v>7</v>
      </c>
      <c r="I12" s="62" t="s">
        <v>8</v>
      </c>
      <c r="J12" s="60" t="s">
        <v>9</v>
      </c>
      <c r="K12" s="60" t="s">
        <v>10</v>
      </c>
      <c r="L12" s="62" t="s">
        <v>11</v>
      </c>
      <c r="M12" s="62" t="s">
        <v>12</v>
      </c>
      <c r="N12" s="62" t="s">
        <v>13</v>
      </c>
      <c r="O12" s="62" t="s">
        <v>14</v>
      </c>
      <c r="P12" s="62" t="s">
        <v>15</v>
      </c>
      <c r="Q12" s="62" t="s">
        <v>16</v>
      </c>
      <c r="R12" s="62" t="s">
        <v>17</v>
      </c>
      <c r="S12" s="62" t="s">
        <v>18</v>
      </c>
      <c r="T12" s="62" t="s">
        <v>19</v>
      </c>
      <c r="U12" s="62" t="s">
        <v>20</v>
      </c>
      <c r="V12" s="62" t="s">
        <v>21</v>
      </c>
      <c r="W12" s="64" t="s">
        <v>22</v>
      </c>
      <c r="X12" s="52" t="s">
        <v>23</v>
      </c>
    </row>
    <row r="13" spans="1:24" ht="106.5" customHeight="1" thickBot="1" x14ac:dyDescent="0.3">
      <c r="A13" s="61"/>
      <c r="B13" s="61"/>
      <c r="C13" s="61"/>
      <c r="D13" s="61"/>
      <c r="E13" s="61"/>
      <c r="F13" s="66"/>
      <c r="G13" s="61"/>
      <c r="H13" s="61"/>
      <c r="I13" s="63"/>
      <c r="J13" s="61"/>
      <c r="K13" s="61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7"/>
      <c r="W13" s="65"/>
      <c r="X13" s="53"/>
    </row>
    <row r="14" spans="1:24" ht="12.75" customHeight="1" x14ac:dyDescent="0.25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</row>
    <row r="15" spans="1:24" ht="12.75" customHeight="1" x14ac:dyDescent="0.25">
      <c r="A15" s="9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.75" customHeight="1" x14ac:dyDescent="0.25">
      <c r="A16" s="9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38" s="45" customFormat="1" ht="63.75" x14ac:dyDescent="0.25">
      <c r="A17" s="18" t="s">
        <v>127</v>
      </c>
      <c r="B17" s="21" t="s">
        <v>33</v>
      </c>
      <c r="C17" s="23" t="s">
        <v>128</v>
      </c>
      <c r="D17" s="23" t="s">
        <v>129</v>
      </c>
      <c r="E17" s="23" t="s">
        <v>130</v>
      </c>
      <c r="F17" s="46" t="s">
        <v>129</v>
      </c>
      <c r="G17" s="26" t="s">
        <v>118</v>
      </c>
      <c r="H17" s="47">
        <v>40</v>
      </c>
      <c r="I17" s="26">
        <v>471010000</v>
      </c>
      <c r="J17" s="8" t="s">
        <v>39</v>
      </c>
      <c r="K17" s="26" t="s">
        <v>131</v>
      </c>
      <c r="L17" s="26" t="s">
        <v>132</v>
      </c>
      <c r="M17" s="26" t="s">
        <v>42</v>
      </c>
      <c r="N17" s="26" t="s">
        <v>133</v>
      </c>
      <c r="O17" s="26" t="s">
        <v>49</v>
      </c>
      <c r="P17" s="23">
        <v>796</v>
      </c>
      <c r="Q17" s="23" t="s">
        <v>45</v>
      </c>
      <c r="R17" s="39">
        <v>200</v>
      </c>
      <c r="S17" s="40">
        <v>2900</v>
      </c>
      <c r="T17" s="24">
        <f t="shared" ref="T17:T21" si="0">R17*S17</f>
        <v>580000</v>
      </c>
      <c r="U17" s="24">
        <f t="shared" ref="U17:U21" si="1">T17*1.12</f>
        <v>649600.00000000012</v>
      </c>
      <c r="V17" s="23" t="s">
        <v>46</v>
      </c>
      <c r="W17" s="8">
        <v>2014</v>
      </c>
      <c r="X17" s="23" t="s">
        <v>161</v>
      </c>
    </row>
    <row r="18" spans="1:38" s="45" customFormat="1" ht="63.75" x14ac:dyDescent="0.25">
      <c r="A18" s="18" t="s">
        <v>134</v>
      </c>
      <c r="B18" s="21" t="s">
        <v>33</v>
      </c>
      <c r="C18" s="23" t="s">
        <v>135</v>
      </c>
      <c r="D18" s="23" t="s">
        <v>136</v>
      </c>
      <c r="E18" s="23" t="s">
        <v>137</v>
      </c>
      <c r="F18" s="46" t="s">
        <v>138</v>
      </c>
      <c r="G18" s="26" t="s">
        <v>118</v>
      </c>
      <c r="H18" s="47">
        <v>40</v>
      </c>
      <c r="I18" s="26">
        <v>471010000</v>
      </c>
      <c r="J18" s="8" t="s">
        <v>39</v>
      </c>
      <c r="K18" s="26" t="s">
        <v>131</v>
      </c>
      <c r="L18" s="26" t="s">
        <v>132</v>
      </c>
      <c r="M18" s="26" t="s">
        <v>42</v>
      </c>
      <c r="N18" s="26" t="s">
        <v>133</v>
      </c>
      <c r="O18" s="26" t="s">
        <v>49</v>
      </c>
      <c r="P18" s="23">
        <v>796</v>
      </c>
      <c r="Q18" s="23" t="s">
        <v>45</v>
      </c>
      <c r="R18" s="39">
        <v>650</v>
      </c>
      <c r="S18" s="40">
        <v>11000</v>
      </c>
      <c r="T18" s="24">
        <f t="shared" si="0"/>
        <v>7150000</v>
      </c>
      <c r="U18" s="24">
        <f t="shared" si="1"/>
        <v>8008000.0000000009</v>
      </c>
      <c r="V18" s="23" t="s">
        <v>46</v>
      </c>
      <c r="W18" s="8">
        <v>2014</v>
      </c>
      <c r="X18" s="23" t="s">
        <v>161</v>
      </c>
    </row>
    <row r="19" spans="1:38" s="45" customFormat="1" ht="63.75" x14ac:dyDescent="0.25">
      <c r="A19" s="18" t="s">
        <v>139</v>
      </c>
      <c r="B19" s="21" t="s">
        <v>33</v>
      </c>
      <c r="C19" s="23" t="s">
        <v>140</v>
      </c>
      <c r="D19" s="23" t="s">
        <v>136</v>
      </c>
      <c r="E19" s="23" t="s">
        <v>141</v>
      </c>
      <c r="F19" s="46" t="s">
        <v>142</v>
      </c>
      <c r="G19" s="26" t="s">
        <v>118</v>
      </c>
      <c r="H19" s="47">
        <v>40</v>
      </c>
      <c r="I19" s="26">
        <v>471010000</v>
      </c>
      <c r="J19" s="8" t="s">
        <v>39</v>
      </c>
      <c r="K19" s="26" t="s">
        <v>131</v>
      </c>
      <c r="L19" s="26" t="s">
        <v>132</v>
      </c>
      <c r="M19" s="26" t="s">
        <v>42</v>
      </c>
      <c r="N19" s="26" t="s">
        <v>133</v>
      </c>
      <c r="O19" s="26" t="s">
        <v>49</v>
      </c>
      <c r="P19" s="23">
        <v>796</v>
      </c>
      <c r="Q19" s="23" t="s">
        <v>45</v>
      </c>
      <c r="R19" s="39">
        <v>750</v>
      </c>
      <c r="S19" s="40">
        <v>2700</v>
      </c>
      <c r="T19" s="24">
        <f t="shared" si="0"/>
        <v>2025000</v>
      </c>
      <c r="U19" s="24">
        <f t="shared" si="1"/>
        <v>2268000</v>
      </c>
      <c r="V19" s="23" t="s">
        <v>46</v>
      </c>
      <c r="W19" s="8">
        <v>2014</v>
      </c>
      <c r="X19" s="23" t="s">
        <v>161</v>
      </c>
    </row>
    <row r="20" spans="1:38" s="45" customFormat="1" ht="63.75" x14ac:dyDescent="0.25">
      <c r="A20" s="18" t="s">
        <v>143</v>
      </c>
      <c r="B20" s="21" t="s">
        <v>33</v>
      </c>
      <c r="C20" s="23" t="s">
        <v>144</v>
      </c>
      <c r="D20" s="23" t="s">
        <v>145</v>
      </c>
      <c r="E20" s="23" t="s">
        <v>146</v>
      </c>
      <c r="F20" s="46" t="s">
        <v>145</v>
      </c>
      <c r="G20" s="26" t="s">
        <v>118</v>
      </c>
      <c r="H20" s="47">
        <v>40</v>
      </c>
      <c r="I20" s="26">
        <v>471010000</v>
      </c>
      <c r="J20" s="8" t="s">
        <v>39</v>
      </c>
      <c r="K20" s="26" t="s">
        <v>131</v>
      </c>
      <c r="L20" s="26" t="s">
        <v>132</v>
      </c>
      <c r="M20" s="26" t="s">
        <v>42</v>
      </c>
      <c r="N20" s="26" t="s">
        <v>133</v>
      </c>
      <c r="O20" s="26" t="s">
        <v>49</v>
      </c>
      <c r="P20" s="23">
        <v>796</v>
      </c>
      <c r="Q20" s="23" t="s">
        <v>45</v>
      </c>
      <c r="R20" s="39">
        <v>750</v>
      </c>
      <c r="S20" s="40">
        <v>1700</v>
      </c>
      <c r="T20" s="24">
        <f t="shared" si="0"/>
        <v>1275000</v>
      </c>
      <c r="U20" s="24">
        <f t="shared" si="1"/>
        <v>1428000.0000000002</v>
      </c>
      <c r="V20" s="23" t="s">
        <v>46</v>
      </c>
      <c r="W20" s="8">
        <v>2014</v>
      </c>
      <c r="X20" s="23" t="s">
        <v>162</v>
      </c>
    </row>
    <row r="21" spans="1:38" s="45" customFormat="1" ht="114.75" x14ac:dyDescent="0.25">
      <c r="A21" s="18" t="s">
        <v>147</v>
      </c>
      <c r="B21" s="21" t="s">
        <v>33</v>
      </c>
      <c r="C21" s="23" t="s">
        <v>148</v>
      </c>
      <c r="D21" s="23" t="s">
        <v>149</v>
      </c>
      <c r="E21" s="23" t="s">
        <v>150</v>
      </c>
      <c r="F21" s="48" t="s">
        <v>151</v>
      </c>
      <c r="G21" s="26" t="s">
        <v>118</v>
      </c>
      <c r="H21" s="47">
        <v>40</v>
      </c>
      <c r="I21" s="26">
        <v>471010000</v>
      </c>
      <c r="J21" s="8" t="s">
        <v>39</v>
      </c>
      <c r="K21" s="26" t="s">
        <v>131</v>
      </c>
      <c r="L21" s="26" t="s">
        <v>132</v>
      </c>
      <c r="M21" s="26" t="s">
        <v>42</v>
      </c>
      <c r="N21" s="26" t="s">
        <v>133</v>
      </c>
      <c r="O21" s="26" t="s">
        <v>49</v>
      </c>
      <c r="P21" s="49">
        <v>839</v>
      </c>
      <c r="Q21" s="49" t="s">
        <v>152</v>
      </c>
      <c r="R21" s="39">
        <v>1300</v>
      </c>
      <c r="S21" s="40">
        <v>7000</v>
      </c>
      <c r="T21" s="24">
        <f t="shared" si="0"/>
        <v>9100000</v>
      </c>
      <c r="U21" s="24">
        <f t="shared" si="1"/>
        <v>10192000.000000002</v>
      </c>
      <c r="V21" s="23" t="s">
        <v>46</v>
      </c>
      <c r="W21" s="8">
        <v>2014</v>
      </c>
      <c r="X21" s="23" t="s">
        <v>161</v>
      </c>
    </row>
    <row r="22" spans="1:38" s="45" customFormat="1" ht="89.25" x14ac:dyDescent="0.25">
      <c r="A22" s="18" t="s">
        <v>113</v>
      </c>
      <c r="B22" s="21" t="s">
        <v>33</v>
      </c>
      <c r="C22" s="41" t="s">
        <v>114</v>
      </c>
      <c r="D22" s="41" t="s">
        <v>115</v>
      </c>
      <c r="E22" s="41" t="s">
        <v>116</v>
      </c>
      <c r="F22" s="43" t="s">
        <v>117</v>
      </c>
      <c r="G22" s="26" t="s">
        <v>118</v>
      </c>
      <c r="H22" s="26">
        <v>50</v>
      </c>
      <c r="I22" s="26">
        <v>471010000</v>
      </c>
      <c r="J22" s="8" t="s">
        <v>39</v>
      </c>
      <c r="K22" s="8" t="s">
        <v>119</v>
      </c>
      <c r="L22" s="23" t="s">
        <v>41</v>
      </c>
      <c r="M22" s="26" t="s">
        <v>42</v>
      </c>
      <c r="N22" s="8" t="s">
        <v>120</v>
      </c>
      <c r="O22" s="26" t="s">
        <v>49</v>
      </c>
      <c r="P22" s="22">
        <v>112</v>
      </c>
      <c r="Q22" s="41" t="s">
        <v>121</v>
      </c>
      <c r="R22" s="44">
        <v>56700</v>
      </c>
      <c r="S22" s="31">
        <v>124</v>
      </c>
      <c r="T22" s="31">
        <f>S22*R22</f>
        <v>7030800</v>
      </c>
      <c r="U22" s="31">
        <f>T22*1.12</f>
        <v>7874496.0000000009</v>
      </c>
      <c r="V22" s="22"/>
      <c r="W22" s="8">
        <v>2014</v>
      </c>
      <c r="X22" s="23" t="s">
        <v>126</v>
      </c>
    </row>
    <row r="23" spans="1:38" s="20" customFormat="1" ht="89.25" x14ac:dyDescent="0.2">
      <c r="A23" s="18" t="s">
        <v>51</v>
      </c>
      <c r="B23" s="21" t="s">
        <v>33</v>
      </c>
      <c r="C23" s="19" t="s">
        <v>52</v>
      </c>
      <c r="D23" s="19" t="s">
        <v>53</v>
      </c>
      <c r="E23" s="19" t="s">
        <v>54</v>
      </c>
      <c r="F23" s="34" t="s">
        <v>55</v>
      </c>
      <c r="G23" s="26" t="s">
        <v>38</v>
      </c>
      <c r="H23" s="26">
        <v>0</v>
      </c>
      <c r="I23" s="26">
        <v>471010000</v>
      </c>
      <c r="J23" s="8" t="s">
        <v>39</v>
      </c>
      <c r="K23" s="8" t="s">
        <v>40</v>
      </c>
      <c r="L23" s="23" t="s">
        <v>41</v>
      </c>
      <c r="M23" s="26" t="s">
        <v>42</v>
      </c>
      <c r="N23" s="8" t="s">
        <v>43</v>
      </c>
      <c r="O23" s="26" t="s">
        <v>44</v>
      </c>
      <c r="P23" s="22">
        <v>796</v>
      </c>
      <c r="Q23" s="35" t="s">
        <v>45</v>
      </c>
      <c r="R23" s="27">
        <v>50</v>
      </c>
      <c r="S23" s="28">
        <v>628.1</v>
      </c>
      <c r="T23" s="29">
        <f t="shared" ref="T23:T27" si="2">R23*S23</f>
        <v>31405</v>
      </c>
      <c r="U23" s="30">
        <f t="shared" ref="U23:U27" si="3">T23+(T23*12%)</f>
        <v>35173.599999999999</v>
      </c>
      <c r="V23" s="22" t="s">
        <v>46</v>
      </c>
      <c r="W23" s="8">
        <v>2014</v>
      </c>
      <c r="X23" s="23" t="s">
        <v>50</v>
      </c>
    </row>
    <row r="24" spans="1:38" s="20" customFormat="1" ht="89.25" x14ac:dyDescent="0.2">
      <c r="A24" s="18" t="s">
        <v>57</v>
      </c>
      <c r="B24" s="21" t="s">
        <v>33</v>
      </c>
      <c r="C24" s="19" t="s">
        <v>58</v>
      </c>
      <c r="D24" s="19" t="s">
        <v>59</v>
      </c>
      <c r="E24" s="19" t="s">
        <v>60</v>
      </c>
      <c r="F24" s="34" t="s">
        <v>61</v>
      </c>
      <c r="G24" s="26" t="s">
        <v>38</v>
      </c>
      <c r="H24" s="26">
        <v>0</v>
      </c>
      <c r="I24" s="26">
        <v>471010000</v>
      </c>
      <c r="J24" s="8" t="s">
        <v>39</v>
      </c>
      <c r="K24" s="8" t="s">
        <v>40</v>
      </c>
      <c r="L24" s="23" t="s">
        <v>41</v>
      </c>
      <c r="M24" s="26" t="s">
        <v>42</v>
      </c>
      <c r="N24" s="23" t="s">
        <v>43</v>
      </c>
      <c r="O24" s="26" t="s">
        <v>44</v>
      </c>
      <c r="P24" s="22">
        <v>796</v>
      </c>
      <c r="Q24" s="35" t="s">
        <v>45</v>
      </c>
      <c r="R24" s="27">
        <v>18</v>
      </c>
      <c r="S24" s="28">
        <v>42281.4</v>
      </c>
      <c r="T24" s="29">
        <f t="shared" si="2"/>
        <v>761065.20000000007</v>
      </c>
      <c r="U24" s="30">
        <f t="shared" si="3"/>
        <v>852393.02400000009</v>
      </c>
      <c r="V24" s="22" t="s">
        <v>46</v>
      </c>
      <c r="W24" s="8">
        <v>2014</v>
      </c>
      <c r="X24" s="23" t="s">
        <v>50</v>
      </c>
    </row>
    <row r="25" spans="1:38" s="20" customFormat="1" ht="89.25" x14ac:dyDescent="0.2">
      <c r="A25" s="18" t="s">
        <v>63</v>
      </c>
      <c r="B25" s="21" t="s">
        <v>33</v>
      </c>
      <c r="C25" s="19" t="s">
        <v>58</v>
      </c>
      <c r="D25" s="19" t="s">
        <v>59</v>
      </c>
      <c r="E25" s="19" t="s">
        <v>60</v>
      </c>
      <c r="F25" s="34" t="s">
        <v>64</v>
      </c>
      <c r="G25" s="26" t="s">
        <v>38</v>
      </c>
      <c r="H25" s="26">
        <v>0</v>
      </c>
      <c r="I25" s="26">
        <v>471010000</v>
      </c>
      <c r="J25" s="8" t="s">
        <v>39</v>
      </c>
      <c r="K25" s="8" t="s">
        <v>40</v>
      </c>
      <c r="L25" s="23" t="s">
        <v>41</v>
      </c>
      <c r="M25" s="26" t="s">
        <v>42</v>
      </c>
      <c r="N25" s="23" t="s">
        <v>43</v>
      </c>
      <c r="O25" s="26" t="s">
        <v>44</v>
      </c>
      <c r="P25" s="22">
        <v>796</v>
      </c>
      <c r="Q25" s="35" t="s">
        <v>45</v>
      </c>
      <c r="R25" s="27">
        <v>18</v>
      </c>
      <c r="S25" s="28">
        <v>48665.1</v>
      </c>
      <c r="T25" s="29">
        <f t="shared" si="2"/>
        <v>875971.79999999993</v>
      </c>
      <c r="U25" s="30">
        <f t="shared" si="3"/>
        <v>981088.41599999997</v>
      </c>
      <c r="V25" s="22" t="s">
        <v>46</v>
      </c>
      <c r="W25" s="8">
        <v>2014</v>
      </c>
      <c r="X25" s="23" t="s">
        <v>50</v>
      </c>
    </row>
    <row r="26" spans="1:38" s="20" customFormat="1" ht="89.25" x14ac:dyDescent="0.2">
      <c r="A26" s="18" t="s">
        <v>65</v>
      </c>
      <c r="B26" s="21" t="s">
        <v>33</v>
      </c>
      <c r="C26" s="19" t="s">
        <v>66</v>
      </c>
      <c r="D26" s="19" t="s">
        <v>67</v>
      </c>
      <c r="E26" s="19" t="s">
        <v>68</v>
      </c>
      <c r="F26" s="34" t="s">
        <v>69</v>
      </c>
      <c r="G26" s="26" t="s">
        <v>38</v>
      </c>
      <c r="H26" s="26">
        <v>0</v>
      </c>
      <c r="I26" s="26">
        <v>471010000</v>
      </c>
      <c r="J26" s="8" t="s">
        <v>39</v>
      </c>
      <c r="K26" s="8" t="s">
        <v>40</v>
      </c>
      <c r="L26" s="23" t="s">
        <v>41</v>
      </c>
      <c r="M26" s="26" t="s">
        <v>42</v>
      </c>
      <c r="N26" s="23" t="s">
        <v>43</v>
      </c>
      <c r="O26" s="26" t="s">
        <v>44</v>
      </c>
      <c r="P26" s="22">
        <v>796</v>
      </c>
      <c r="Q26" s="35" t="s">
        <v>45</v>
      </c>
      <c r="R26" s="27">
        <v>5</v>
      </c>
      <c r="S26" s="28">
        <v>6182</v>
      </c>
      <c r="T26" s="29">
        <f t="shared" si="2"/>
        <v>30910</v>
      </c>
      <c r="U26" s="30">
        <f t="shared" si="3"/>
        <v>34619.199999999997</v>
      </c>
      <c r="V26" s="22" t="s">
        <v>46</v>
      </c>
      <c r="W26" s="8">
        <v>2014</v>
      </c>
      <c r="X26" s="23" t="s">
        <v>50</v>
      </c>
    </row>
    <row r="27" spans="1:38" s="20" customFormat="1" ht="89.25" x14ac:dyDescent="0.2">
      <c r="A27" s="18" t="s">
        <v>98</v>
      </c>
      <c r="B27" s="21" t="s">
        <v>33</v>
      </c>
      <c r="C27" s="41" t="s">
        <v>99</v>
      </c>
      <c r="D27" s="41" t="s">
        <v>100</v>
      </c>
      <c r="E27" s="19" t="s">
        <v>101</v>
      </c>
      <c r="F27" s="34" t="s">
        <v>102</v>
      </c>
      <c r="G27" s="26" t="s">
        <v>38</v>
      </c>
      <c r="H27" s="26">
        <v>0</v>
      </c>
      <c r="I27" s="26">
        <v>471010000</v>
      </c>
      <c r="J27" s="8" t="s">
        <v>39</v>
      </c>
      <c r="K27" s="8" t="s">
        <v>40</v>
      </c>
      <c r="L27" s="23" t="s">
        <v>41</v>
      </c>
      <c r="M27" s="26" t="s">
        <v>42</v>
      </c>
      <c r="N27" s="8" t="s">
        <v>43</v>
      </c>
      <c r="O27" s="26" t="s">
        <v>44</v>
      </c>
      <c r="P27" s="22">
        <v>796</v>
      </c>
      <c r="Q27" s="35" t="s">
        <v>45</v>
      </c>
      <c r="R27" s="27">
        <v>10</v>
      </c>
      <c r="S27" s="28">
        <v>51475.6</v>
      </c>
      <c r="T27" s="29">
        <f t="shared" si="2"/>
        <v>514756</v>
      </c>
      <c r="U27" s="30">
        <f t="shared" si="3"/>
        <v>576526.72</v>
      </c>
      <c r="V27" s="22" t="s">
        <v>46</v>
      </c>
      <c r="W27" s="8">
        <v>2014</v>
      </c>
      <c r="X27" s="23" t="s">
        <v>50</v>
      </c>
    </row>
    <row r="28" spans="1:38" s="20" customFormat="1" ht="89.25" x14ac:dyDescent="0.2">
      <c r="A28" s="18" t="s">
        <v>32</v>
      </c>
      <c r="B28" s="21" t="s">
        <v>33</v>
      </c>
      <c r="C28" s="32" t="s">
        <v>34</v>
      </c>
      <c r="D28" s="19" t="s">
        <v>35</v>
      </c>
      <c r="E28" s="19" t="s">
        <v>36</v>
      </c>
      <c r="F28" s="23" t="s">
        <v>37</v>
      </c>
      <c r="G28" s="26" t="s">
        <v>38</v>
      </c>
      <c r="H28" s="26">
        <v>0</v>
      </c>
      <c r="I28" s="26">
        <v>471010000</v>
      </c>
      <c r="J28" s="8" t="s">
        <v>39</v>
      </c>
      <c r="K28" s="8" t="s">
        <v>40</v>
      </c>
      <c r="L28" s="23" t="s">
        <v>41</v>
      </c>
      <c r="M28" s="26" t="s">
        <v>42</v>
      </c>
      <c r="N28" s="8" t="s">
        <v>43</v>
      </c>
      <c r="O28" s="26" t="s">
        <v>44</v>
      </c>
      <c r="P28" s="22">
        <v>796</v>
      </c>
      <c r="Q28" s="33" t="s">
        <v>45</v>
      </c>
      <c r="R28" s="27">
        <v>14</v>
      </c>
      <c r="S28" s="28">
        <v>36904</v>
      </c>
      <c r="T28" s="29">
        <f t="shared" ref="T28:T34" si="4">R28*S28</f>
        <v>516656</v>
      </c>
      <c r="U28" s="30">
        <f t="shared" ref="U28:U32" si="5">T28+(T28*12%)</f>
        <v>578654.71999999997</v>
      </c>
      <c r="V28" s="22" t="s">
        <v>46</v>
      </c>
      <c r="W28" s="8">
        <v>2014</v>
      </c>
      <c r="X28" s="23" t="s">
        <v>50</v>
      </c>
    </row>
    <row r="29" spans="1:38" s="20" customFormat="1" ht="89.25" x14ac:dyDescent="0.2">
      <c r="A29" s="18" t="s">
        <v>70</v>
      </c>
      <c r="B29" s="21" t="s">
        <v>33</v>
      </c>
      <c r="C29" s="32" t="s">
        <v>71</v>
      </c>
      <c r="D29" s="19" t="s">
        <v>72</v>
      </c>
      <c r="E29" s="19" t="s">
        <v>73</v>
      </c>
      <c r="F29" s="23" t="s">
        <v>74</v>
      </c>
      <c r="G29" s="26" t="s">
        <v>38</v>
      </c>
      <c r="H29" s="26">
        <v>0</v>
      </c>
      <c r="I29" s="26">
        <v>471010000</v>
      </c>
      <c r="J29" s="8" t="s">
        <v>39</v>
      </c>
      <c r="K29" s="8" t="s">
        <v>40</v>
      </c>
      <c r="L29" s="23" t="s">
        <v>41</v>
      </c>
      <c r="M29" s="26" t="s">
        <v>42</v>
      </c>
      <c r="N29" s="8" t="s">
        <v>43</v>
      </c>
      <c r="O29" s="26" t="s">
        <v>44</v>
      </c>
      <c r="P29" s="22">
        <v>796</v>
      </c>
      <c r="Q29" s="33" t="s">
        <v>45</v>
      </c>
      <c r="R29" s="27">
        <v>10</v>
      </c>
      <c r="S29" s="28">
        <v>7000</v>
      </c>
      <c r="T29" s="29">
        <f t="shared" si="4"/>
        <v>70000</v>
      </c>
      <c r="U29" s="30">
        <f t="shared" si="5"/>
        <v>78400</v>
      </c>
      <c r="V29" s="22" t="s">
        <v>46</v>
      </c>
      <c r="W29" s="8">
        <v>2014</v>
      </c>
      <c r="X29" s="23" t="s">
        <v>50</v>
      </c>
    </row>
    <row r="30" spans="1:38" s="20" customFormat="1" ht="89.25" x14ac:dyDescent="0.2">
      <c r="A30" s="18" t="s">
        <v>78</v>
      </c>
      <c r="B30" s="21" t="s">
        <v>33</v>
      </c>
      <c r="C30" s="23" t="s">
        <v>79</v>
      </c>
      <c r="D30" s="23" t="s">
        <v>80</v>
      </c>
      <c r="E30" s="23" t="s">
        <v>81</v>
      </c>
      <c r="F30" s="23" t="s">
        <v>82</v>
      </c>
      <c r="G30" s="26" t="s">
        <v>38</v>
      </c>
      <c r="H30" s="26">
        <v>0</v>
      </c>
      <c r="I30" s="26">
        <v>471010000</v>
      </c>
      <c r="J30" s="8" t="s">
        <v>39</v>
      </c>
      <c r="K30" s="8" t="s">
        <v>40</v>
      </c>
      <c r="L30" s="23" t="s">
        <v>41</v>
      </c>
      <c r="M30" s="26" t="s">
        <v>42</v>
      </c>
      <c r="N30" s="8" t="s">
        <v>43</v>
      </c>
      <c r="O30" s="26" t="s">
        <v>44</v>
      </c>
      <c r="P30" s="22">
        <v>796</v>
      </c>
      <c r="Q30" s="33" t="s">
        <v>45</v>
      </c>
      <c r="R30" s="27">
        <v>10</v>
      </c>
      <c r="S30" s="28">
        <v>15000</v>
      </c>
      <c r="T30" s="29">
        <f t="shared" si="4"/>
        <v>150000</v>
      </c>
      <c r="U30" s="30">
        <f t="shared" si="5"/>
        <v>168000</v>
      </c>
      <c r="V30" s="22" t="s">
        <v>46</v>
      </c>
      <c r="W30" s="8">
        <v>2014</v>
      </c>
      <c r="X30" s="23" t="s">
        <v>50</v>
      </c>
    </row>
    <row r="31" spans="1:38" ht="90.75" customHeight="1" x14ac:dyDescent="0.25">
      <c r="A31" s="18" t="s">
        <v>84</v>
      </c>
      <c r="B31" s="21" t="s">
        <v>33</v>
      </c>
      <c r="C31" s="32" t="s">
        <v>85</v>
      </c>
      <c r="D31" s="23" t="s">
        <v>86</v>
      </c>
      <c r="E31" s="23" t="s">
        <v>87</v>
      </c>
      <c r="F31" s="23" t="s">
        <v>88</v>
      </c>
      <c r="G31" s="26" t="s">
        <v>38</v>
      </c>
      <c r="H31" s="26">
        <v>0</v>
      </c>
      <c r="I31" s="26">
        <v>471010000</v>
      </c>
      <c r="J31" s="8" t="s">
        <v>39</v>
      </c>
      <c r="K31" s="8" t="s">
        <v>40</v>
      </c>
      <c r="L31" s="23" t="s">
        <v>41</v>
      </c>
      <c r="M31" s="26" t="s">
        <v>42</v>
      </c>
      <c r="N31" s="8" t="s">
        <v>43</v>
      </c>
      <c r="O31" s="26" t="s">
        <v>44</v>
      </c>
      <c r="P31" s="22">
        <v>796</v>
      </c>
      <c r="Q31" s="33" t="s">
        <v>45</v>
      </c>
      <c r="R31" s="27">
        <v>3</v>
      </c>
      <c r="S31" s="28">
        <v>124253.11</v>
      </c>
      <c r="T31" s="29">
        <f t="shared" si="4"/>
        <v>372759.33</v>
      </c>
      <c r="U31" s="30">
        <f t="shared" si="5"/>
        <v>417490.44959999999</v>
      </c>
      <c r="V31" s="22" t="s">
        <v>46</v>
      </c>
      <c r="W31" s="8">
        <v>2014</v>
      </c>
      <c r="X31" s="23" t="s">
        <v>50</v>
      </c>
      <c r="AL31" s="1"/>
    </row>
    <row r="32" spans="1:38" s="20" customFormat="1" ht="63.75" x14ac:dyDescent="0.2">
      <c r="A32" s="18" t="s">
        <v>105</v>
      </c>
      <c r="B32" s="21" t="s">
        <v>33</v>
      </c>
      <c r="C32" s="19" t="s">
        <v>106</v>
      </c>
      <c r="D32" s="19" t="s">
        <v>107</v>
      </c>
      <c r="E32" s="19" t="s">
        <v>108</v>
      </c>
      <c r="F32" s="23" t="s">
        <v>109</v>
      </c>
      <c r="G32" s="26" t="s">
        <v>38</v>
      </c>
      <c r="H32" s="26">
        <v>0</v>
      </c>
      <c r="I32" s="26">
        <v>471010000</v>
      </c>
      <c r="J32" s="8" t="s">
        <v>39</v>
      </c>
      <c r="K32" s="23" t="s">
        <v>95</v>
      </c>
      <c r="L32" s="23" t="s">
        <v>110</v>
      </c>
      <c r="M32" s="26" t="s">
        <v>42</v>
      </c>
      <c r="N32" s="23" t="s">
        <v>111</v>
      </c>
      <c r="O32" s="26" t="s">
        <v>49</v>
      </c>
      <c r="P32" s="22">
        <v>796</v>
      </c>
      <c r="Q32" s="42" t="s">
        <v>45</v>
      </c>
      <c r="R32" s="27">
        <v>5</v>
      </c>
      <c r="S32" s="28">
        <v>75000</v>
      </c>
      <c r="T32" s="29">
        <f t="shared" si="4"/>
        <v>375000</v>
      </c>
      <c r="U32" s="30">
        <f t="shared" si="5"/>
        <v>420000</v>
      </c>
      <c r="V32" s="22"/>
      <c r="W32" s="8">
        <v>2014</v>
      </c>
      <c r="X32" s="23" t="s">
        <v>167</v>
      </c>
    </row>
    <row r="33" spans="1:38" ht="118.5" customHeight="1" x14ac:dyDescent="0.25">
      <c r="A33" s="50" t="s">
        <v>168</v>
      </c>
      <c r="B33" s="50" t="s">
        <v>33</v>
      </c>
      <c r="C33" s="50" t="s">
        <v>169</v>
      </c>
      <c r="D33" s="50" t="s">
        <v>170</v>
      </c>
      <c r="E33" s="50" t="s">
        <v>171</v>
      </c>
      <c r="F33" s="50" t="s">
        <v>172</v>
      </c>
      <c r="G33" s="50" t="s">
        <v>118</v>
      </c>
      <c r="H33" s="50">
        <v>0</v>
      </c>
      <c r="I33" s="50">
        <v>471010000</v>
      </c>
      <c r="J33" s="50" t="s">
        <v>39</v>
      </c>
      <c r="K33" s="50" t="s">
        <v>173</v>
      </c>
      <c r="L33" s="50" t="s">
        <v>41</v>
      </c>
      <c r="M33" s="50" t="s">
        <v>42</v>
      </c>
      <c r="N33" s="50" t="s">
        <v>174</v>
      </c>
      <c r="O33" s="50" t="s">
        <v>49</v>
      </c>
      <c r="P33" s="50" t="s">
        <v>175</v>
      </c>
      <c r="Q33" s="50" t="s">
        <v>176</v>
      </c>
      <c r="R33" s="50">
        <v>3000</v>
      </c>
      <c r="S33" s="51">
        <v>7826.67</v>
      </c>
      <c r="T33" s="51">
        <f t="shared" si="4"/>
        <v>23480010</v>
      </c>
      <c r="U33" s="51">
        <f t="shared" ref="U33" si="6">T33*1.12</f>
        <v>26297611.200000003</v>
      </c>
      <c r="V33" s="50"/>
      <c r="W33" s="50">
        <v>2014</v>
      </c>
      <c r="X33" s="23" t="s">
        <v>178</v>
      </c>
      <c r="AL33" s="1"/>
    </row>
    <row r="34" spans="1:38" s="20" customFormat="1" ht="89.25" x14ac:dyDescent="0.2">
      <c r="A34" s="18" t="s">
        <v>90</v>
      </c>
      <c r="B34" s="21" t="s">
        <v>33</v>
      </c>
      <c r="C34" s="23" t="s">
        <v>91</v>
      </c>
      <c r="D34" s="23" t="s">
        <v>92</v>
      </c>
      <c r="E34" s="36" t="s">
        <v>93</v>
      </c>
      <c r="F34" s="36" t="s">
        <v>94</v>
      </c>
      <c r="G34" s="26" t="s">
        <v>38</v>
      </c>
      <c r="H34" s="26">
        <v>0</v>
      </c>
      <c r="I34" s="26">
        <v>471010000</v>
      </c>
      <c r="J34" s="8" t="s">
        <v>39</v>
      </c>
      <c r="K34" s="37" t="s">
        <v>95</v>
      </c>
      <c r="L34" s="23" t="s">
        <v>41</v>
      </c>
      <c r="M34" s="26" t="s">
        <v>42</v>
      </c>
      <c r="N34" s="26" t="s">
        <v>43</v>
      </c>
      <c r="O34" s="26" t="s">
        <v>44</v>
      </c>
      <c r="P34" s="23">
        <v>796</v>
      </c>
      <c r="Q34" s="38" t="s">
        <v>45</v>
      </c>
      <c r="R34" s="39">
        <v>1</v>
      </c>
      <c r="S34" s="40">
        <v>479000</v>
      </c>
      <c r="T34" s="24">
        <f t="shared" si="4"/>
        <v>479000</v>
      </c>
      <c r="U34" s="24">
        <f t="shared" ref="U34" si="7">T34*1.12</f>
        <v>536480</v>
      </c>
      <c r="V34" s="23" t="s">
        <v>46</v>
      </c>
      <c r="W34" s="8">
        <v>2014</v>
      </c>
      <c r="X34" s="23" t="s">
        <v>97</v>
      </c>
    </row>
    <row r="35" spans="1:38" ht="12.75" customHeight="1" x14ac:dyDescent="0.25">
      <c r="A35" s="9" t="s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25">
        <f>SUM(T22:T34)</f>
        <v>34688333.329999998</v>
      </c>
      <c r="U35" s="25">
        <f>SUM(U22:U34)</f>
        <v>38850933.329600006</v>
      </c>
      <c r="V35" s="7"/>
      <c r="W35" s="7"/>
      <c r="X35" s="7"/>
    </row>
    <row r="36" spans="1:38" ht="12.75" customHeight="1" x14ac:dyDescent="0.25">
      <c r="A36" s="9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38" s="20" customFormat="1" ht="13.5" x14ac:dyDescent="0.2">
      <c r="A37" s="9" t="s">
        <v>30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38" s="45" customFormat="1" ht="63.75" x14ac:dyDescent="0.25">
      <c r="A38" s="18" t="s">
        <v>153</v>
      </c>
      <c r="B38" s="21" t="s">
        <v>33</v>
      </c>
      <c r="C38" s="23" t="s">
        <v>128</v>
      </c>
      <c r="D38" s="23" t="s">
        <v>129</v>
      </c>
      <c r="E38" s="23" t="s">
        <v>130</v>
      </c>
      <c r="F38" s="46" t="s">
        <v>129</v>
      </c>
      <c r="G38" s="26" t="s">
        <v>118</v>
      </c>
      <c r="H38" s="26">
        <v>0</v>
      </c>
      <c r="I38" s="26">
        <v>471010000</v>
      </c>
      <c r="J38" s="8" t="s">
        <v>39</v>
      </c>
      <c r="K38" s="37" t="s">
        <v>95</v>
      </c>
      <c r="L38" s="26" t="s">
        <v>132</v>
      </c>
      <c r="M38" s="26" t="s">
        <v>42</v>
      </c>
      <c r="N38" s="26" t="s">
        <v>158</v>
      </c>
      <c r="O38" s="26" t="s">
        <v>49</v>
      </c>
      <c r="P38" s="23">
        <v>796</v>
      </c>
      <c r="Q38" s="23" t="s">
        <v>45</v>
      </c>
      <c r="R38" s="39">
        <v>90</v>
      </c>
      <c r="S38" s="40">
        <v>2900</v>
      </c>
      <c r="T38" s="24">
        <f t="shared" ref="T38:T43" si="8">R38*S38</f>
        <v>261000</v>
      </c>
      <c r="U38" s="24">
        <f t="shared" ref="U38:U42" si="9">T38*1.12</f>
        <v>292320</v>
      </c>
      <c r="V38" s="23"/>
      <c r="W38" s="8">
        <v>2014</v>
      </c>
      <c r="X38" s="23"/>
    </row>
    <row r="39" spans="1:38" s="45" customFormat="1" ht="63.75" x14ac:dyDescent="0.25">
      <c r="A39" s="18" t="s">
        <v>154</v>
      </c>
      <c r="B39" s="21" t="s">
        <v>33</v>
      </c>
      <c r="C39" s="23" t="s">
        <v>135</v>
      </c>
      <c r="D39" s="23" t="s">
        <v>136</v>
      </c>
      <c r="E39" s="23" t="s">
        <v>137</v>
      </c>
      <c r="F39" s="46" t="s">
        <v>138</v>
      </c>
      <c r="G39" s="26" t="s">
        <v>118</v>
      </c>
      <c r="H39" s="26">
        <v>0</v>
      </c>
      <c r="I39" s="26">
        <v>471010000</v>
      </c>
      <c r="J39" s="8" t="s">
        <v>39</v>
      </c>
      <c r="K39" s="37" t="s">
        <v>95</v>
      </c>
      <c r="L39" s="26" t="s">
        <v>132</v>
      </c>
      <c r="M39" s="26" t="s">
        <v>42</v>
      </c>
      <c r="N39" s="26" t="s">
        <v>158</v>
      </c>
      <c r="O39" s="26" t="s">
        <v>49</v>
      </c>
      <c r="P39" s="23">
        <v>796</v>
      </c>
      <c r="Q39" s="23" t="s">
        <v>45</v>
      </c>
      <c r="R39" s="39">
        <v>300</v>
      </c>
      <c r="S39" s="40">
        <v>11000</v>
      </c>
      <c r="T39" s="24">
        <f t="shared" si="8"/>
        <v>3300000</v>
      </c>
      <c r="U39" s="24">
        <f t="shared" si="9"/>
        <v>3696000.0000000005</v>
      </c>
      <c r="V39" s="23"/>
      <c r="W39" s="8">
        <v>2014</v>
      </c>
      <c r="X39" s="23"/>
    </row>
    <row r="40" spans="1:38" s="45" customFormat="1" ht="63.75" x14ac:dyDescent="0.25">
      <c r="A40" s="18" t="s">
        <v>155</v>
      </c>
      <c r="B40" s="21" t="s">
        <v>33</v>
      </c>
      <c r="C40" s="23" t="s">
        <v>140</v>
      </c>
      <c r="D40" s="23" t="s">
        <v>136</v>
      </c>
      <c r="E40" s="23" t="s">
        <v>141</v>
      </c>
      <c r="F40" s="46" t="s">
        <v>142</v>
      </c>
      <c r="G40" s="26" t="s">
        <v>118</v>
      </c>
      <c r="H40" s="26">
        <v>0</v>
      </c>
      <c r="I40" s="26">
        <v>471010000</v>
      </c>
      <c r="J40" s="8" t="s">
        <v>39</v>
      </c>
      <c r="K40" s="37" t="s">
        <v>95</v>
      </c>
      <c r="L40" s="26" t="s">
        <v>132</v>
      </c>
      <c r="M40" s="26" t="s">
        <v>42</v>
      </c>
      <c r="N40" s="26" t="s">
        <v>158</v>
      </c>
      <c r="O40" s="26" t="s">
        <v>49</v>
      </c>
      <c r="P40" s="23">
        <v>796</v>
      </c>
      <c r="Q40" s="23" t="s">
        <v>45</v>
      </c>
      <c r="R40" s="39">
        <v>390</v>
      </c>
      <c r="S40" s="40">
        <v>2700</v>
      </c>
      <c r="T40" s="24">
        <f t="shared" si="8"/>
        <v>1053000</v>
      </c>
      <c r="U40" s="24">
        <f t="shared" si="9"/>
        <v>1179360</v>
      </c>
      <c r="V40" s="23"/>
      <c r="W40" s="8">
        <v>2014</v>
      </c>
      <c r="X40" s="23"/>
    </row>
    <row r="41" spans="1:38" s="45" customFormat="1" ht="63.75" x14ac:dyDescent="0.25">
      <c r="A41" s="18" t="s">
        <v>156</v>
      </c>
      <c r="B41" s="21" t="s">
        <v>33</v>
      </c>
      <c r="C41" s="23" t="s">
        <v>159</v>
      </c>
      <c r="D41" s="23" t="s">
        <v>145</v>
      </c>
      <c r="E41" s="23" t="s">
        <v>160</v>
      </c>
      <c r="F41" s="46" t="s">
        <v>145</v>
      </c>
      <c r="G41" s="26" t="s">
        <v>118</v>
      </c>
      <c r="H41" s="26">
        <v>0</v>
      </c>
      <c r="I41" s="26">
        <v>471010000</v>
      </c>
      <c r="J41" s="8" t="s">
        <v>39</v>
      </c>
      <c r="K41" s="37" t="s">
        <v>95</v>
      </c>
      <c r="L41" s="26" t="s">
        <v>132</v>
      </c>
      <c r="M41" s="26" t="s">
        <v>42</v>
      </c>
      <c r="N41" s="26" t="s">
        <v>158</v>
      </c>
      <c r="O41" s="26" t="s">
        <v>49</v>
      </c>
      <c r="P41" s="23">
        <v>796</v>
      </c>
      <c r="Q41" s="23" t="s">
        <v>45</v>
      </c>
      <c r="R41" s="39">
        <v>390</v>
      </c>
      <c r="S41" s="40">
        <v>1700</v>
      </c>
      <c r="T41" s="24">
        <f t="shared" si="8"/>
        <v>663000</v>
      </c>
      <c r="U41" s="24">
        <f t="shared" si="9"/>
        <v>742560.00000000012</v>
      </c>
      <c r="V41" s="23"/>
      <c r="W41" s="8">
        <v>2014</v>
      </c>
      <c r="X41" s="23"/>
    </row>
    <row r="42" spans="1:38" s="45" customFormat="1" ht="114.75" x14ac:dyDescent="0.25">
      <c r="A42" s="18" t="s">
        <v>157</v>
      </c>
      <c r="B42" s="21" t="s">
        <v>33</v>
      </c>
      <c r="C42" s="23" t="s">
        <v>148</v>
      </c>
      <c r="D42" s="23" t="s">
        <v>149</v>
      </c>
      <c r="E42" s="23" t="s">
        <v>150</v>
      </c>
      <c r="F42" s="48" t="s">
        <v>151</v>
      </c>
      <c r="G42" s="26" t="s">
        <v>118</v>
      </c>
      <c r="H42" s="26">
        <v>0</v>
      </c>
      <c r="I42" s="26">
        <v>471010000</v>
      </c>
      <c r="J42" s="8" t="s">
        <v>39</v>
      </c>
      <c r="K42" s="37" t="s">
        <v>95</v>
      </c>
      <c r="L42" s="26" t="s">
        <v>132</v>
      </c>
      <c r="M42" s="26" t="s">
        <v>42</v>
      </c>
      <c r="N42" s="26" t="s">
        <v>158</v>
      </c>
      <c r="O42" s="26" t="s">
        <v>49</v>
      </c>
      <c r="P42" s="49">
        <v>839</v>
      </c>
      <c r="Q42" s="49" t="s">
        <v>152</v>
      </c>
      <c r="R42" s="39">
        <v>1265</v>
      </c>
      <c r="S42" s="40">
        <v>7000</v>
      </c>
      <c r="T42" s="24">
        <f t="shared" si="8"/>
        <v>8855000</v>
      </c>
      <c r="U42" s="24">
        <f t="shared" si="9"/>
        <v>9917600.0000000019</v>
      </c>
      <c r="V42" s="23"/>
      <c r="W42" s="8">
        <v>2014</v>
      </c>
      <c r="X42" s="23"/>
    </row>
    <row r="43" spans="1:38" s="45" customFormat="1" ht="63.75" x14ac:dyDescent="0.25">
      <c r="A43" s="18" t="s">
        <v>122</v>
      </c>
      <c r="B43" s="21" t="s">
        <v>33</v>
      </c>
      <c r="C43" s="41" t="s">
        <v>114</v>
      </c>
      <c r="D43" s="41" t="s">
        <v>115</v>
      </c>
      <c r="E43" s="41" t="s">
        <v>116</v>
      </c>
      <c r="F43" s="43" t="s">
        <v>117</v>
      </c>
      <c r="G43" s="26" t="s">
        <v>124</v>
      </c>
      <c r="H43" s="26">
        <v>50</v>
      </c>
      <c r="I43" s="26">
        <v>471010000</v>
      </c>
      <c r="J43" s="8" t="s">
        <v>39</v>
      </c>
      <c r="K43" s="8" t="s">
        <v>48</v>
      </c>
      <c r="L43" s="23" t="s">
        <v>125</v>
      </c>
      <c r="M43" s="26" t="s">
        <v>42</v>
      </c>
      <c r="N43" s="8" t="s">
        <v>123</v>
      </c>
      <c r="O43" s="26" t="s">
        <v>49</v>
      </c>
      <c r="P43" s="22">
        <v>112</v>
      </c>
      <c r="Q43" s="41" t="s">
        <v>121</v>
      </c>
      <c r="R43" s="44">
        <v>56700</v>
      </c>
      <c r="S43" s="31">
        <v>124</v>
      </c>
      <c r="T43" s="24">
        <f t="shared" si="8"/>
        <v>7030800</v>
      </c>
      <c r="U43" s="31">
        <f>T43*1.12</f>
        <v>7874496.0000000009</v>
      </c>
      <c r="V43" s="22"/>
      <c r="W43" s="8">
        <v>2014</v>
      </c>
      <c r="X43" s="22"/>
    </row>
    <row r="44" spans="1:38" s="20" customFormat="1" ht="89.25" x14ac:dyDescent="0.2">
      <c r="A44" s="18" t="s">
        <v>56</v>
      </c>
      <c r="B44" s="21" t="s">
        <v>33</v>
      </c>
      <c r="C44" s="19" t="s">
        <v>52</v>
      </c>
      <c r="D44" s="19" t="s">
        <v>53</v>
      </c>
      <c r="E44" s="19" t="s">
        <v>54</v>
      </c>
      <c r="F44" s="34" t="s">
        <v>55</v>
      </c>
      <c r="G44" s="26" t="s">
        <v>38</v>
      </c>
      <c r="H44" s="26">
        <v>0</v>
      </c>
      <c r="I44" s="26">
        <v>471010000</v>
      </c>
      <c r="J44" s="8" t="s">
        <v>39</v>
      </c>
      <c r="K44" s="8" t="s">
        <v>48</v>
      </c>
      <c r="L44" s="23" t="s">
        <v>41</v>
      </c>
      <c r="M44" s="26" t="s">
        <v>42</v>
      </c>
      <c r="N44" s="8" t="s">
        <v>43</v>
      </c>
      <c r="O44" s="26" t="s">
        <v>49</v>
      </c>
      <c r="P44" s="22">
        <v>796</v>
      </c>
      <c r="Q44" s="35" t="s">
        <v>45</v>
      </c>
      <c r="R44" s="27">
        <v>50</v>
      </c>
      <c r="S44" s="28">
        <v>628.1</v>
      </c>
      <c r="T44" s="29">
        <f t="shared" ref="T44:T48" si="10">R44*S44</f>
        <v>31405</v>
      </c>
      <c r="U44" s="30">
        <f t="shared" ref="U44:U48" si="11">T44+(T44*12%)</f>
        <v>35173.599999999999</v>
      </c>
      <c r="V44" s="22"/>
      <c r="W44" s="8">
        <v>2014</v>
      </c>
      <c r="X44" s="22"/>
    </row>
    <row r="45" spans="1:38" s="20" customFormat="1" ht="89.25" x14ac:dyDescent="0.2">
      <c r="A45" s="18" t="s">
        <v>62</v>
      </c>
      <c r="B45" s="21" t="s">
        <v>33</v>
      </c>
      <c r="C45" s="19" t="s">
        <v>58</v>
      </c>
      <c r="D45" s="19" t="s">
        <v>59</v>
      </c>
      <c r="E45" s="19" t="s">
        <v>60</v>
      </c>
      <c r="F45" s="34" t="s">
        <v>61</v>
      </c>
      <c r="G45" s="26" t="s">
        <v>38</v>
      </c>
      <c r="H45" s="26">
        <v>0</v>
      </c>
      <c r="I45" s="26">
        <v>471010000</v>
      </c>
      <c r="J45" s="8" t="s">
        <v>39</v>
      </c>
      <c r="K45" s="8" t="s">
        <v>48</v>
      </c>
      <c r="L45" s="23" t="s">
        <v>41</v>
      </c>
      <c r="M45" s="26" t="s">
        <v>42</v>
      </c>
      <c r="N45" s="23" t="s">
        <v>43</v>
      </c>
      <c r="O45" s="26" t="s">
        <v>49</v>
      </c>
      <c r="P45" s="22">
        <v>796</v>
      </c>
      <c r="Q45" s="35" t="s">
        <v>45</v>
      </c>
      <c r="R45" s="27">
        <v>18</v>
      </c>
      <c r="S45" s="28">
        <v>42281.4</v>
      </c>
      <c r="T45" s="29">
        <f t="shared" si="10"/>
        <v>761065.20000000007</v>
      </c>
      <c r="U45" s="30">
        <f t="shared" si="11"/>
        <v>852393.02400000009</v>
      </c>
      <c r="V45" s="22"/>
      <c r="W45" s="8">
        <v>2014</v>
      </c>
      <c r="X45" s="22"/>
    </row>
    <row r="46" spans="1:38" s="20" customFormat="1" ht="89.25" x14ac:dyDescent="0.2">
      <c r="A46" s="18" t="s">
        <v>75</v>
      </c>
      <c r="B46" s="21" t="s">
        <v>33</v>
      </c>
      <c r="C46" s="19" t="s">
        <v>58</v>
      </c>
      <c r="D46" s="19" t="s">
        <v>59</v>
      </c>
      <c r="E46" s="19" t="s">
        <v>60</v>
      </c>
      <c r="F46" s="34" t="s">
        <v>64</v>
      </c>
      <c r="G46" s="26" t="s">
        <v>38</v>
      </c>
      <c r="H46" s="26">
        <v>0</v>
      </c>
      <c r="I46" s="26">
        <v>471010000</v>
      </c>
      <c r="J46" s="8" t="s">
        <v>39</v>
      </c>
      <c r="K46" s="8" t="s">
        <v>48</v>
      </c>
      <c r="L46" s="23" t="s">
        <v>41</v>
      </c>
      <c r="M46" s="26" t="s">
        <v>42</v>
      </c>
      <c r="N46" s="23" t="s">
        <v>43</v>
      </c>
      <c r="O46" s="26" t="s">
        <v>49</v>
      </c>
      <c r="P46" s="22">
        <v>796</v>
      </c>
      <c r="Q46" s="35" t="s">
        <v>45</v>
      </c>
      <c r="R46" s="27">
        <v>18</v>
      </c>
      <c r="S46" s="28">
        <v>48665.1</v>
      </c>
      <c r="T46" s="29">
        <f t="shared" si="10"/>
        <v>875971.79999999993</v>
      </c>
      <c r="U46" s="30">
        <f t="shared" si="11"/>
        <v>981088.41599999997</v>
      </c>
      <c r="V46" s="22"/>
      <c r="W46" s="8">
        <v>2014</v>
      </c>
      <c r="X46" s="22"/>
    </row>
    <row r="47" spans="1:38" s="20" customFormat="1" ht="89.25" x14ac:dyDescent="0.2">
      <c r="A47" s="18" t="s">
        <v>76</v>
      </c>
      <c r="B47" s="21" t="s">
        <v>33</v>
      </c>
      <c r="C47" s="19" t="s">
        <v>66</v>
      </c>
      <c r="D47" s="19" t="s">
        <v>67</v>
      </c>
      <c r="E47" s="19" t="s">
        <v>68</v>
      </c>
      <c r="F47" s="34" t="s">
        <v>69</v>
      </c>
      <c r="G47" s="26" t="s">
        <v>38</v>
      </c>
      <c r="H47" s="26">
        <v>0</v>
      </c>
      <c r="I47" s="26">
        <v>471010000</v>
      </c>
      <c r="J47" s="8" t="s">
        <v>39</v>
      </c>
      <c r="K47" s="8" t="s">
        <v>48</v>
      </c>
      <c r="L47" s="23" t="s">
        <v>41</v>
      </c>
      <c r="M47" s="26" t="s">
        <v>42</v>
      </c>
      <c r="N47" s="23" t="s">
        <v>43</v>
      </c>
      <c r="O47" s="26" t="s">
        <v>49</v>
      </c>
      <c r="P47" s="22">
        <v>796</v>
      </c>
      <c r="Q47" s="35" t="s">
        <v>45</v>
      </c>
      <c r="R47" s="27">
        <v>5</v>
      </c>
      <c r="S47" s="28">
        <v>6182</v>
      </c>
      <c r="T47" s="29">
        <f t="shared" si="10"/>
        <v>30910</v>
      </c>
      <c r="U47" s="30">
        <f t="shared" si="11"/>
        <v>34619.199999999997</v>
      </c>
      <c r="V47" s="22"/>
      <c r="W47" s="8">
        <v>2014</v>
      </c>
      <c r="X47" s="22"/>
    </row>
    <row r="48" spans="1:38" s="20" customFormat="1" ht="89.25" x14ac:dyDescent="0.2">
      <c r="A48" s="18" t="s">
        <v>103</v>
      </c>
      <c r="B48" s="21" t="s">
        <v>33</v>
      </c>
      <c r="C48" s="41" t="s">
        <v>99</v>
      </c>
      <c r="D48" s="41" t="s">
        <v>100</v>
      </c>
      <c r="E48" s="19" t="s">
        <v>101</v>
      </c>
      <c r="F48" s="34" t="s">
        <v>102</v>
      </c>
      <c r="G48" s="26" t="s">
        <v>38</v>
      </c>
      <c r="H48" s="26">
        <v>0</v>
      </c>
      <c r="I48" s="26">
        <v>471010000</v>
      </c>
      <c r="J48" s="8" t="s">
        <v>39</v>
      </c>
      <c r="K48" s="8" t="s">
        <v>48</v>
      </c>
      <c r="L48" s="23" t="s">
        <v>41</v>
      </c>
      <c r="M48" s="26" t="s">
        <v>42</v>
      </c>
      <c r="N48" s="8" t="s">
        <v>43</v>
      </c>
      <c r="O48" s="26" t="s">
        <v>49</v>
      </c>
      <c r="P48" s="22">
        <v>796</v>
      </c>
      <c r="Q48" s="35" t="s">
        <v>45</v>
      </c>
      <c r="R48" s="27">
        <v>10</v>
      </c>
      <c r="S48" s="28">
        <v>51475.6</v>
      </c>
      <c r="T48" s="29">
        <f t="shared" si="10"/>
        <v>514756</v>
      </c>
      <c r="U48" s="30">
        <f t="shared" si="11"/>
        <v>576526.72</v>
      </c>
      <c r="V48" s="22"/>
      <c r="W48" s="8">
        <v>2014</v>
      </c>
      <c r="X48" s="22"/>
    </row>
    <row r="49" spans="1:38" s="20" customFormat="1" ht="89.25" x14ac:dyDescent="0.2">
      <c r="A49" s="18" t="s">
        <v>47</v>
      </c>
      <c r="B49" s="21" t="s">
        <v>33</v>
      </c>
      <c r="C49" s="32" t="s">
        <v>34</v>
      </c>
      <c r="D49" s="19" t="s">
        <v>35</v>
      </c>
      <c r="E49" s="19" t="s">
        <v>36</v>
      </c>
      <c r="F49" s="23" t="s">
        <v>37</v>
      </c>
      <c r="G49" s="26" t="s">
        <v>38</v>
      </c>
      <c r="H49" s="26">
        <v>0</v>
      </c>
      <c r="I49" s="26">
        <v>471010000</v>
      </c>
      <c r="J49" s="8" t="s">
        <v>39</v>
      </c>
      <c r="K49" s="8" t="s">
        <v>48</v>
      </c>
      <c r="L49" s="23" t="s">
        <v>41</v>
      </c>
      <c r="M49" s="26" t="s">
        <v>42</v>
      </c>
      <c r="N49" s="8" t="s">
        <v>43</v>
      </c>
      <c r="O49" s="26" t="s">
        <v>49</v>
      </c>
      <c r="P49" s="22">
        <v>796</v>
      </c>
      <c r="Q49" s="33" t="s">
        <v>45</v>
      </c>
      <c r="R49" s="27">
        <v>14</v>
      </c>
      <c r="S49" s="28">
        <v>36904</v>
      </c>
      <c r="T49" s="29">
        <f t="shared" ref="T49:T55" si="12">R49*S49</f>
        <v>516656</v>
      </c>
      <c r="U49" s="30">
        <f t="shared" ref="U49:U53" si="13">T49+(T49*12%)</f>
        <v>578654.71999999997</v>
      </c>
      <c r="V49" s="22"/>
      <c r="W49" s="8">
        <v>2014</v>
      </c>
      <c r="X49" s="22"/>
    </row>
    <row r="50" spans="1:38" s="20" customFormat="1" ht="89.25" x14ac:dyDescent="0.2">
      <c r="A50" s="18" t="s">
        <v>77</v>
      </c>
      <c r="B50" s="21" t="s">
        <v>33</v>
      </c>
      <c r="C50" s="32" t="s">
        <v>71</v>
      </c>
      <c r="D50" s="19" t="s">
        <v>72</v>
      </c>
      <c r="E50" s="19" t="s">
        <v>73</v>
      </c>
      <c r="F50" s="23" t="s">
        <v>74</v>
      </c>
      <c r="G50" s="26" t="s">
        <v>38</v>
      </c>
      <c r="H50" s="26">
        <v>0</v>
      </c>
      <c r="I50" s="26">
        <v>471010000</v>
      </c>
      <c r="J50" s="8" t="s">
        <v>39</v>
      </c>
      <c r="K50" s="8" t="s">
        <v>48</v>
      </c>
      <c r="L50" s="23" t="s">
        <v>41</v>
      </c>
      <c r="M50" s="26" t="s">
        <v>42</v>
      </c>
      <c r="N50" s="8" t="s">
        <v>43</v>
      </c>
      <c r="O50" s="26" t="s">
        <v>49</v>
      </c>
      <c r="P50" s="22">
        <v>796</v>
      </c>
      <c r="Q50" s="33" t="s">
        <v>45</v>
      </c>
      <c r="R50" s="27">
        <v>10</v>
      </c>
      <c r="S50" s="28">
        <v>7000</v>
      </c>
      <c r="T50" s="29">
        <f t="shared" si="12"/>
        <v>70000</v>
      </c>
      <c r="U50" s="30">
        <f t="shared" si="13"/>
        <v>78400</v>
      </c>
      <c r="V50" s="22"/>
      <c r="W50" s="8">
        <v>2014</v>
      </c>
      <c r="X50" s="22"/>
    </row>
    <row r="51" spans="1:38" s="20" customFormat="1" ht="89.25" x14ac:dyDescent="0.2">
      <c r="A51" s="18" t="s">
        <v>83</v>
      </c>
      <c r="B51" s="21" t="s">
        <v>33</v>
      </c>
      <c r="C51" s="23" t="s">
        <v>79</v>
      </c>
      <c r="D51" s="23" t="s">
        <v>80</v>
      </c>
      <c r="E51" s="23" t="s">
        <v>81</v>
      </c>
      <c r="F51" s="23" t="s">
        <v>82</v>
      </c>
      <c r="G51" s="26" t="s">
        <v>38</v>
      </c>
      <c r="H51" s="26">
        <v>0</v>
      </c>
      <c r="I51" s="26">
        <v>471010000</v>
      </c>
      <c r="J51" s="8" t="s">
        <v>39</v>
      </c>
      <c r="K51" s="8" t="s">
        <v>48</v>
      </c>
      <c r="L51" s="23" t="s">
        <v>41</v>
      </c>
      <c r="M51" s="26" t="s">
        <v>42</v>
      </c>
      <c r="N51" s="8" t="s">
        <v>43</v>
      </c>
      <c r="O51" s="26" t="s">
        <v>49</v>
      </c>
      <c r="P51" s="22">
        <v>796</v>
      </c>
      <c r="Q51" s="33" t="s">
        <v>45</v>
      </c>
      <c r="R51" s="27">
        <v>10</v>
      </c>
      <c r="S51" s="28">
        <v>15000</v>
      </c>
      <c r="T51" s="29">
        <f t="shared" si="12"/>
        <v>150000</v>
      </c>
      <c r="U51" s="30">
        <f t="shared" si="13"/>
        <v>168000</v>
      </c>
      <c r="V51" s="22"/>
      <c r="W51" s="8">
        <v>2014</v>
      </c>
      <c r="X51" s="22"/>
    </row>
    <row r="52" spans="1:38" ht="90.75" customHeight="1" x14ac:dyDescent="0.25">
      <c r="A52" s="18" t="s">
        <v>89</v>
      </c>
      <c r="B52" s="21" t="s">
        <v>33</v>
      </c>
      <c r="C52" s="32" t="s">
        <v>85</v>
      </c>
      <c r="D52" s="23" t="s">
        <v>86</v>
      </c>
      <c r="E52" s="23" t="s">
        <v>87</v>
      </c>
      <c r="F52" s="23" t="s">
        <v>88</v>
      </c>
      <c r="G52" s="26" t="s">
        <v>38</v>
      </c>
      <c r="H52" s="26">
        <v>0</v>
      </c>
      <c r="I52" s="26">
        <v>471010000</v>
      </c>
      <c r="J52" s="8" t="s">
        <v>39</v>
      </c>
      <c r="K52" s="8" t="s">
        <v>48</v>
      </c>
      <c r="L52" s="23" t="s">
        <v>41</v>
      </c>
      <c r="M52" s="26" t="s">
        <v>42</v>
      </c>
      <c r="N52" s="8" t="s">
        <v>43</v>
      </c>
      <c r="O52" s="26" t="s">
        <v>49</v>
      </c>
      <c r="P52" s="22">
        <v>796</v>
      </c>
      <c r="Q52" s="33" t="s">
        <v>45</v>
      </c>
      <c r="R52" s="27">
        <v>3</v>
      </c>
      <c r="S52" s="28">
        <v>124253.11</v>
      </c>
      <c r="T52" s="29">
        <f t="shared" si="12"/>
        <v>372759.33</v>
      </c>
      <c r="U52" s="30">
        <f t="shared" si="13"/>
        <v>417490.44959999999</v>
      </c>
      <c r="V52" s="22"/>
      <c r="W52" s="8">
        <v>2014</v>
      </c>
      <c r="X52" s="22"/>
      <c r="AL52" s="1"/>
    </row>
    <row r="53" spans="1:38" s="20" customFormat="1" ht="63.75" x14ac:dyDescent="0.2">
      <c r="A53" s="18" t="s">
        <v>112</v>
      </c>
      <c r="B53" s="21" t="s">
        <v>33</v>
      </c>
      <c r="C53" s="19" t="s">
        <v>164</v>
      </c>
      <c r="D53" s="19" t="s">
        <v>107</v>
      </c>
      <c r="E53" s="19" t="s">
        <v>165</v>
      </c>
      <c r="F53" s="23" t="s">
        <v>166</v>
      </c>
      <c r="G53" s="26" t="s">
        <v>38</v>
      </c>
      <c r="H53" s="26">
        <v>0</v>
      </c>
      <c r="I53" s="26">
        <v>471010000</v>
      </c>
      <c r="J53" s="8" t="s">
        <v>39</v>
      </c>
      <c r="K53" s="23" t="s">
        <v>95</v>
      </c>
      <c r="L53" s="23" t="s">
        <v>110</v>
      </c>
      <c r="M53" s="26" t="s">
        <v>42</v>
      </c>
      <c r="N53" s="23" t="s">
        <v>111</v>
      </c>
      <c r="O53" s="26" t="s">
        <v>49</v>
      </c>
      <c r="P53" s="22">
        <v>796</v>
      </c>
      <c r="Q53" s="42" t="s">
        <v>45</v>
      </c>
      <c r="R53" s="27">
        <v>5</v>
      </c>
      <c r="S53" s="28">
        <v>75000</v>
      </c>
      <c r="T53" s="29">
        <f t="shared" si="12"/>
        <v>375000</v>
      </c>
      <c r="U53" s="30">
        <f t="shared" si="13"/>
        <v>420000</v>
      </c>
      <c r="V53" s="22"/>
      <c r="W53" s="8">
        <v>2014</v>
      </c>
      <c r="X53" s="22"/>
    </row>
    <row r="54" spans="1:38" ht="118.5" customHeight="1" x14ac:dyDescent="0.25">
      <c r="A54" s="50" t="s">
        <v>177</v>
      </c>
      <c r="B54" s="50" t="s">
        <v>33</v>
      </c>
      <c r="C54" s="50" t="s">
        <v>169</v>
      </c>
      <c r="D54" s="50" t="s">
        <v>170</v>
      </c>
      <c r="E54" s="50" t="s">
        <v>171</v>
      </c>
      <c r="F54" s="50" t="s">
        <v>172</v>
      </c>
      <c r="G54" s="50" t="s">
        <v>124</v>
      </c>
      <c r="H54" s="50">
        <v>0</v>
      </c>
      <c r="I54" s="50">
        <v>471010000</v>
      </c>
      <c r="J54" s="50" t="s">
        <v>39</v>
      </c>
      <c r="K54" s="23" t="s">
        <v>95</v>
      </c>
      <c r="L54" s="50" t="s">
        <v>41</v>
      </c>
      <c r="M54" s="50" t="s">
        <v>42</v>
      </c>
      <c r="N54" s="50" t="s">
        <v>174</v>
      </c>
      <c r="O54" s="50" t="s">
        <v>49</v>
      </c>
      <c r="P54" s="50" t="s">
        <v>175</v>
      </c>
      <c r="Q54" s="50" t="s">
        <v>176</v>
      </c>
      <c r="R54" s="50">
        <v>3000</v>
      </c>
      <c r="S54" s="51">
        <v>6500</v>
      </c>
      <c r="T54" s="51">
        <f t="shared" si="12"/>
        <v>19500000</v>
      </c>
      <c r="U54" s="51">
        <f t="shared" ref="U54" si="14">T54*1.12</f>
        <v>21840000.000000004</v>
      </c>
      <c r="V54" s="50"/>
      <c r="W54" s="50">
        <v>2014</v>
      </c>
      <c r="X54" s="50"/>
      <c r="AL54" s="1"/>
    </row>
    <row r="55" spans="1:38" s="20" customFormat="1" ht="89.25" x14ac:dyDescent="0.2">
      <c r="A55" s="18" t="s">
        <v>96</v>
      </c>
      <c r="B55" s="21" t="s">
        <v>33</v>
      </c>
      <c r="C55" s="23" t="s">
        <v>91</v>
      </c>
      <c r="D55" s="23" t="s">
        <v>92</v>
      </c>
      <c r="E55" s="36" t="s">
        <v>93</v>
      </c>
      <c r="F55" s="36" t="s">
        <v>94</v>
      </c>
      <c r="G55" s="26" t="s">
        <v>38</v>
      </c>
      <c r="H55" s="26">
        <v>0</v>
      </c>
      <c r="I55" s="26">
        <v>471010000</v>
      </c>
      <c r="J55" s="8" t="s">
        <v>39</v>
      </c>
      <c r="K55" s="37" t="s">
        <v>95</v>
      </c>
      <c r="L55" s="23" t="s">
        <v>41</v>
      </c>
      <c r="M55" s="26" t="s">
        <v>42</v>
      </c>
      <c r="N55" s="26" t="s">
        <v>43</v>
      </c>
      <c r="O55" s="26" t="s">
        <v>49</v>
      </c>
      <c r="P55" s="23">
        <v>796</v>
      </c>
      <c r="Q55" s="38" t="s">
        <v>45</v>
      </c>
      <c r="R55" s="39">
        <v>1</v>
      </c>
      <c r="S55" s="40">
        <v>479000</v>
      </c>
      <c r="T55" s="24">
        <f t="shared" si="12"/>
        <v>479000</v>
      </c>
      <c r="U55" s="24">
        <f t="shared" ref="U55" si="15">T55*1.12</f>
        <v>536480</v>
      </c>
      <c r="V55" s="23"/>
      <c r="W55" s="8">
        <v>2014</v>
      </c>
      <c r="X55" s="23"/>
    </row>
    <row r="56" spans="1:38" s="20" customFormat="1" ht="63.75" x14ac:dyDescent="0.2">
      <c r="A56" s="18" t="s">
        <v>179</v>
      </c>
      <c r="B56" s="21" t="s">
        <v>33</v>
      </c>
      <c r="C56" s="23" t="s">
        <v>180</v>
      </c>
      <c r="D56" s="23" t="s">
        <v>181</v>
      </c>
      <c r="E56" s="36" t="s">
        <v>182</v>
      </c>
      <c r="F56" s="36" t="s">
        <v>183</v>
      </c>
      <c r="G56" s="26" t="s">
        <v>184</v>
      </c>
      <c r="H56" s="26">
        <v>0</v>
      </c>
      <c r="I56" s="26">
        <v>471010000</v>
      </c>
      <c r="J56" s="8" t="s">
        <v>39</v>
      </c>
      <c r="K56" s="37" t="s">
        <v>185</v>
      </c>
      <c r="L56" s="8" t="s">
        <v>39</v>
      </c>
      <c r="M56" s="26" t="s">
        <v>42</v>
      </c>
      <c r="N56" s="26" t="s">
        <v>186</v>
      </c>
      <c r="O56" s="26" t="s">
        <v>49</v>
      </c>
      <c r="P56" s="23">
        <v>796</v>
      </c>
      <c r="Q56" s="38" t="s">
        <v>45</v>
      </c>
      <c r="R56" s="39">
        <v>1</v>
      </c>
      <c r="S56" s="40">
        <v>660357.24</v>
      </c>
      <c r="T56" s="24">
        <f t="shared" ref="T56" si="16">R56*S56</f>
        <v>660357.24</v>
      </c>
      <c r="U56" s="24">
        <f t="shared" ref="U56" si="17">T56*1.12</f>
        <v>739600.10880000005</v>
      </c>
      <c r="V56" s="23"/>
      <c r="W56" s="8">
        <v>2014</v>
      </c>
      <c r="X56" s="23"/>
    </row>
    <row r="57" spans="1:38" ht="12.75" customHeight="1" x14ac:dyDescent="0.25">
      <c r="A57" s="9" t="s">
        <v>31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25">
        <f>SUM(T43:T56)</f>
        <v>31368680.569999997</v>
      </c>
      <c r="U57" s="25">
        <f>SUM(U43:U56)</f>
        <v>35132922.238400005</v>
      </c>
      <c r="V57" s="7"/>
      <c r="W57" s="7"/>
      <c r="X57" s="7"/>
    </row>
  </sheetData>
  <sheetProtection password="DE8E" sheet="1" objects="1" scenarios="1"/>
  <autoFilter ref="A14:X14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hyperlinks>
    <hyperlink ref="C28" r:id="rId1" display="http://enstru.skc.kz/ru/ntru/detail/?kpved=28.99.39.00.00.50.01.10.1"/>
    <hyperlink ref="C49" r:id="rId2" display="http://enstru.skc.kz/ru/ntru/detail/?kpved=28.99.39.00.00.50.01.10.1"/>
    <hyperlink ref="C29" r:id="rId3" display="http://enstru.skc.kz/ru/ntru/detail/?kpved=25.21.13.00.00.90.11.10.1"/>
    <hyperlink ref="C50" r:id="rId4" display="http://enstru.skc.kz/ru/ntru/detail/?kpved=25.21.13.00.00.90.11.10.1"/>
  </hyperlinks>
  <pageMargins left="0.7" right="0.7" top="0.75" bottom="0.75" header="0.3" footer="0.3"/>
  <pageSetup paperSize="8" scale="4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2014-04-04T11:09:15Z</cp:lastPrinted>
  <dcterms:created xsi:type="dcterms:W3CDTF">2014-02-20T04:25:40Z</dcterms:created>
  <dcterms:modified xsi:type="dcterms:W3CDTF">2014-05-13T07:10:38Z</dcterms:modified>
</cp:coreProperties>
</file>